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4240" windowHeight="11955" activeTab="3"/>
  </bookViews>
  <sheets>
    <sheet name="PREVISIONNEL" sheetId="1" r:id="rId1"/>
    <sheet name="REALISE" sheetId="2" r:id="rId2"/>
    <sheet name="ECARTS" sheetId="3" r:id="rId3"/>
    <sheet name="SR" sheetId="5" r:id="rId4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5"/>
  <c r="K14" l="1"/>
  <c r="H7"/>
  <c r="I5"/>
  <c r="I6" s="1"/>
  <c r="K7" l="1"/>
  <c r="K18" s="1"/>
  <c r="K21" s="1"/>
  <c r="N27" i="3"/>
  <c r="M27"/>
  <c r="L27"/>
  <c r="K27"/>
  <c r="J27"/>
  <c r="I27"/>
  <c r="H27"/>
  <c r="G27"/>
  <c r="F27"/>
  <c r="E27"/>
  <c r="D27"/>
  <c r="C27"/>
  <c r="P27" s="1"/>
  <c r="B27"/>
  <c r="B26"/>
  <c r="C26"/>
  <c r="D26"/>
  <c r="E26"/>
  <c r="F26"/>
  <c r="G26"/>
  <c r="H26"/>
  <c r="I26"/>
  <c r="J26"/>
  <c r="K26"/>
  <c r="L26"/>
  <c r="M26"/>
  <c r="N26"/>
  <c r="N10"/>
  <c r="M10"/>
  <c r="L10"/>
  <c r="K10"/>
  <c r="J10"/>
  <c r="I10"/>
  <c r="H10"/>
  <c r="G10"/>
  <c r="F10"/>
  <c r="E10"/>
  <c r="D10"/>
  <c r="C10"/>
  <c r="B10"/>
  <c r="P27" i="2"/>
  <c r="P10"/>
  <c r="P10" i="1"/>
  <c r="P27"/>
  <c r="P26" i="3" l="1"/>
  <c r="P10"/>
  <c r="K22" i="5"/>
  <c r="K19"/>
  <c r="A2" i="2"/>
  <c r="B50" i="3" l="1"/>
  <c r="A5"/>
  <c r="N3" i="2"/>
  <c r="M3"/>
  <c r="L3"/>
  <c r="K3"/>
  <c r="J3"/>
  <c r="I3"/>
  <c r="H3"/>
  <c r="G3"/>
  <c r="F3"/>
  <c r="E3"/>
  <c r="D3"/>
  <c r="C3"/>
  <c r="B3"/>
  <c r="A29"/>
  <c r="A28"/>
  <c r="A5"/>
  <c r="A9"/>
  <c r="A18" i="3"/>
  <c r="A10"/>
  <c r="A24" i="2"/>
  <c r="A47"/>
  <c r="A46"/>
  <c r="A47" i="3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7"/>
  <c r="A16"/>
  <c r="A15"/>
  <c r="A14"/>
  <c r="A13"/>
  <c r="A12"/>
  <c r="A11"/>
  <c r="A9"/>
  <c r="A8"/>
  <c r="A7"/>
  <c r="A6"/>
  <c r="A4"/>
  <c r="A3"/>
  <c r="A2"/>
  <c r="A1"/>
  <c r="A1" i="2"/>
  <c r="A4"/>
  <c r="A45"/>
  <c r="A44"/>
  <c r="A43"/>
  <c r="A42"/>
  <c r="A41"/>
  <c r="A40"/>
  <c r="A39"/>
  <c r="A38"/>
  <c r="A37"/>
  <c r="A36"/>
  <c r="A35"/>
  <c r="A34"/>
  <c r="A33"/>
  <c r="A32"/>
  <c r="A31"/>
  <c r="A30"/>
  <c r="A27"/>
  <c r="A26"/>
  <c r="A25"/>
  <c r="A23"/>
  <c r="A22"/>
  <c r="A21"/>
  <c r="A20"/>
  <c r="A19"/>
  <c r="A18"/>
  <c r="A17"/>
  <c r="A16"/>
  <c r="A15"/>
  <c r="A14"/>
  <c r="A13"/>
  <c r="A12"/>
  <c r="A11"/>
  <c r="A10"/>
  <c r="A8"/>
  <c r="A7"/>
  <c r="A6"/>
  <c r="A50" i="3" l="1"/>
  <c r="A49"/>
  <c r="A48"/>
  <c r="C3"/>
  <c r="D3"/>
  <c r="E3"/>
  <c r="F3"/>
  <c r="G3"/>
  <c r="H3"/>
  <c r="I3"/>
  <c r="J3"/>
  <c r="K3"/>
  <c r="L3"/>
  <c r="M3"/>
  <c r="N3"/>
  <c r="B3"/>
  <c r="B5"/>
  <c r="B32"/>
  <c r="D8"/>
  <c r="N47"/>
  <c r="M47"/>
  <c r="L47"/>
  <c r="K47"/>
  <c r="J47"/>
  <c r="I47"/>
  <c r="H47"/>
  <c r="G47"/>
  <c r="F47"/>
  <c r="E47"/>
  <c r="D47"/>
  <c r="C47"/>
  <c r="B47"/>
  <c r="N46"/>
  <c r="M46"/>
  <c r="L46"/>
  <c r="K46"/>
  <c r="J46"/>
  <c r="I46"/>
  <c r="H46"/>
  <c r="G46"/>
  <c r="F46"/>
  <c r="E46"/>
  <c r="D46"/>
  <c r="C46"/>
  <c r="B46"/>
  <c r="N45"/>
  <c r="M45"/>
  <c r="L45"/>
  <c r="K45"/>
  <c r="J45"/>
  <c r="I45"/>
  <c r="H45"/>
  <c r="G45"/>
  <c r="F45"/>
  <c r="E45"/>
  <c r="D45"/>
  <c r="C45"/>
  <c r="B45"/>
  <c r="N44"/>
  <c r="M44"/>
  <c r="L44"/>
  <c r="K44"/>
  <c r="J44"/>
  <c r="I44"/>
  <c r="H44"/>
  <c r="G44"/>
  <c r="F44"/>
  <c r="E44"/>
  <c r="D44"/>
  <c r="C44"/>
  <c r="B44"/>
  <c r="N43"/>
  <c r="M43"/>
  <c r="L43"/>
  <c r="K43"/>
  <c r="J43"/>
  <c r="I43"/>
  <c r="H43"/>
  <c r="G43"/>
  <c r="F43"/>
  <c r="E43"/>
  <c r="D43"/>
  <c r="C43"/>
  <c r="B43"/>
  <c r="N42"/>
  <c r="M42"/>
  <c r="L42"/>
  <c r="K42"/>
  <c r="J42"/>
  <c r="I42"/>
  <c r="H42"/>
  <c r="G42"/>
  <c r="F42"/>
  <c r="E42"/>
  <c r="D42"/>
  <c r="C42"/>
  <c r="B42"/>
  <c r="N41"/>
  <c r="M41"/>
  <c r="L41"/>
  <c r="K41"/>
  <c r="J41"/>
  <c r="I41"/>
  <c r="H41"/>
  <c r="G41"/>
  <c r="F41"/>
  <c r="E41"/>
  <c r="D41"/>
  <c r="C41"/>
  <c r="B41"/>
  <c r="N40"/>
  <c r="M40"/>
  <c r="L40"/>
  <c r="K40"/>
  <c r="J40"/>
  <c r="I40"/>
  <c r="H40"/>
  <c r="G40"/>
  <c r="F40"/>
  <c r="E40"/>
  <c r="D40"/>
  <c r="C40"/>
  <c r="B40"/>
  <c r="N39"/>
  <c r="M39"/>
  <c r="L39"/>
  <c r="K39"/>
  <c r="J39"/>
  <c r="I39"/>
  <c r="H39"/>
  <c r="G39"/>
  <c r="F39"/>
  <c r="E39"/>
  <c r="D39"/>
  <c r="C39"/>
  <c r="B39"/>
  <c r="N38"/>
  <c r="M38"/>
  <c r="L38"/>
  <c r="K38"/>
  <c r="J38"/>
  <c r="I38"/>
  <c r="H38"/>
  <c r="G38"/>
  <c r="F38"/>
  <c r="E38"/>
  <c r="D38"/>
  <c r="C38"/>
  <c r="B38"/>
  <c r="N37"/>
  <c r="M37"/>
  <c r="L37"/>
  <c r="K37"/>
  <c r="J37"/>
  <c r="I37"/>
  <c r="H37"/>
  <c r="G37"/>
  <c r="F37"/>
  <c r="E37"/>
  <c r="D37"/>
  <c r="C37"/>
  <c r="B37"/>
  <c r="N36"/>
  <c r="M36"/>
  <c r="L36"/>
  <c r="K36"/>
  <c r="J36"/>
  <c r="I36"/>
  <c r="H36"/>
  <c r="G36"/>
  <c r="F36"/>
  <c r="E36"/>
  <c r="D36"/>
  <c r="C36"/>
  <c r="B36"/>
  <c r="N35"/>
  <c r="M35"/>
  <c r="L35"/>
  <c r="K35"/>
  <c r="J35"/>
  <c r="I35"/>
  <c r="H35"/>
  <c r="G35"/>
  <c r="F35"/>
  <c r="E35"/>
  <c r="D35"/>
  <c r="C35"/>
  <c r="B35"/>
  <c r="N34"/>
  <c r="M34"/>
  <c r="L34"/>
  <c r="K34"/>
  <c r="J34"/>
  <c r="I34"/>
  <c r="H34"/>
  <c r="G34"/>
  <c r="F34"/>
  <c r="E34"/>
  <c r="D34"/>
  <c r="C34"/>
  <c r="B34"/>
  <c r="N33"/>
  <c r="M33"/>
  <c r="L33"/>
  <c r="K33"/>
  <c r="J33"/>
  <c r="I33"/>
  <c r="H33"/>
  <c r="G33"/>
  <c r="F33"/>
  <c r="E33"/>
  <c r="D33"/>
  <c r="C33"/>
  <c r="B33"/>
  <c r="N32"/>
  <c r="M32"/>
  <c r="L32"/>
  <c r="K32"/>
  <c r="J32"/>
  <c r="I32"/>
  <c r="H32"/>
  <c r="G32"/>
  <c r="F32"/>
  <c r="E32"/>
  <c r="D32"/>
  <c r="C32"/>
  <c r="N31"/>
  <c r="M31"/>
  <c r="L31"/>
  <c r="K31"/>
  <c r="J31"/>
  <c r="I31"/>
  <c r="H31"/>
  <c r="G31"/>
  <c r="F31"/>
  <c r="E31"/>
  <c r="D31"/>
  <c r="C31"/>
  <c r="B31"/>
  <c r="N30"/>
  <c r="M30"/>
  <c r="L30"/>
  <c r="K30"/>
  <c r="J30"/>
  <c r="I30"/>
  <c r="H30"/>
  <c r="G30"/>
  <c r="F30"/>
  <c r="E30"/>
  <c r="D30"/>
  <c r="C30"/>
  <c r="B30"/>
  <c r="N29"/>
  <c r="M29"/>
  <c r="L29"/>
  <c r="K29"/>
  <c r="J29"/>
  <c r="I29"/>
  <c r="H29"/>
  <c r="G29"/>
  <c r="F29"/>
  <c r="E29"/>
  <c r="D29"/>
  <c r="C29"/>
  <c r="B29"/>
  <c r="N28"/>
  <c r="M28"/>
  <c r="L28"/>
  <c r="K28"/>
  <c r="J28"/>
  <c r="I28"/>
  <c r="H28"/>
  <c r="G28"/>
  <c r="F28"/>
  <c r="E28"/>
  <c r="D28"/>
  <c r="C28"/>
  <c r="B28"/>
  <c r="N25"/>
  <c r="M25"/>
  <c r="L25"/>
  <c r="K25"/>
  <c r="J25"/>
  <c r="I25"/>
  <c r="H25"/>
  <c r="G25"/>
  <c r="F25"/>
  <c r="E25"/>
  <c r="D25"/>
  <c r="C25"/>
  <c r="B25"/>
  <c r="N24"/>
  <c r="M24"/>
  <c r="L24"/>
  <c r="K24"/>
  <c r="J24"/>
  <c r="I24"/>
  <c r="H24"/>
  <c r="G24"/>
  <c r="F24"/>
  <c r="E24"/>
  <c r="D24"/>
  <c r="C24"/>
  <c r="B24"/>
  <c r="N23"/>
  <c r="M23"/>
  <c r="L23"/>
  <c r="K23"/>
  <c r="J23"/>
  <c r="I23"/>
  <c r="H23"/>
  <c r="G23"/>
  <c r="F23"/>
  <c r="E23"/>
  <c r="D23"/>
  <c r="C23"/>
  <c r="B23"/>
  <c r="N22"/>
  <c r="M22"/>
  <c r="L22"/>
  <c r="K22"/>
  <c r="J22"/>
  <c r="I22"/>
  <c r="H22"/>
  <c r="G22"/>
  <c r="F22"/>
  <c r="E22"/>
  <c r="D22"/>
  <c r="C22"/>
  <c r="B22"/>
  <c r="N21"/>
  <c r="M21"/>
  <c r="L21"/>
  <c r="K21"/>
  <c r="J21"/>
  <c r="I21"/>
  <c r="H21"/>
  <c r="G21"/>
  <c r="F21"/>
  <c r="E21"/>
  <c r="D21"/>
  <c r="C21"/>
  <c r="B21"/>
  <c r="N20"/>
  <c r="M20"/>
  <c r="L20"/>
  <c r="K20"/>
  <c r="J20"/>
  <c r="I20"/>
  <c r="H20"/>
  <c r="G20"/>
  <c r="F20"/>
  <c r="E20"/>
  <c r="D20"/>
  <c r="C20"/>
  <c r="B20"/>
  <c r="P20"/>
  <c r="P21"/>
  <c r="P22"/>
  <c r="P23"/>
  <c r="P24"/>
  <c r="P25"/>
  <c r="P28"/>
  <c r="P29"/>
  <c r="P30"/>
  <c r="P31"/>
  <c r="P32"/>
  <c r="P33"/>
  <c r="P34"/>
  <c r="P35"/>
  <c r="P36"/>
  <c r="P37"/>
  <c r="P38"/>
  <c r="P39"/>
  <c r="P40"/>
  <c r="P41"/>
  <c r="P42"/>
  <c r="P43"/>
  <c r="P44"/>
  <c r="P45"/>
  <c r="P46"/>
  <c r="P47"/>
  <c r="L48"/>
  <c r="H48"/>
  <c r="N48"/>
  <c r="M48"/>
  <c r="J48"/>
  <c r="I48"/>
  <c r="F48"/>
  <c r="E48"/>
  <c r="B48"/>
  <c r="N16"/>
  <c r="M16"/>
  <c r="L16"/>
  <c r="K16"/>
  <c r="J16"/>
  <c r="I16"/>
  <c r="H16"/>
  <c r="G16"/>
  <c r="F16"/>
  <c r="E16"/>
  <c r="D16"/>
  <c r="C16"/>
  <c r="B16"/>
  <c r="P16" s="1"/>
  <c r="N15"/>
  <c r="M15"/>
  <c r="L15"/>
  <c r="K15"/>
  <c r="J15"/>
  <c r="I15"/>
  <c r="H15"/>
  <c r="G15"/>
  <c r="F15"/>
  <c r="E15"/>
  <c r="D15"/>
  <c r="C15"/>
  <c r="B15"/>
  <c r="P15" s="1"/>
  <c r="N14"/>
  <c r="M14"/>
  <c r="L14"/>
  <c r="K14"/>
  <c r="J14"/>
  <c r="I14"/>
  <c r="H14"/>
  <c r="G14"/>
  <c r="F14"/>
  <c r="E14"/>
  <c r="D14"/>
  <c r="C14"/>
  <c r="B14"/>
  <c r="P14" s="1"/>
  <c r="N13"/>
  <c r="M13"/>
  <c r="L13"/>
  <c r="K13"/>
  <c r="J13"/>
  <c r="I13"/>
  <c r="H13"/>
  <c r="G13"/>
  <c r="F13"/>
  <c r="E13"/>
  <c r="D13"/>
  <c r="C13"/>
  <c r="B13"/>
  <c r="P13" s="1"/>
  <c r="N12"/>
  <c r="M12"/>
  <c r="L12"/>
  <c r="K12"/>
  <c r="J12"/>
  <c r="I12"/>
  <c r="H12"/>
  <c r="G12"/>
  <c r="F12"/>
  <c r="E12"/>
  <c r="D12"/>
  <c r="C12"/>
  <c r="B12"/>
  <c r="P12" s="1"/>
  <c r="N11"/>
  <c r="M11"/>
  <c r="L11"/>
  <c r="K11"/>
  <c r="J11"/>
  <c r="I11"/>
  <c r="H11"/>
  <c r="G11"/>
  <c r="F11"/>
  <c r="E11"/>
  <c r="D11"/>
  <c r="C11"/>
  <c r="B11"/>
  <c r="P11" s="1"/>
  <c r="N9"/>
  <c r="M9"/>
  <c r="L9"/>
  <c r="K9"/>
  <c r="J9"/>
  <c r="I9"/>
  <c r="H9"/>
  <c r="G9"/>
  <c r="F9"/>
  <c r="E9"/>
  <c r="D9"/>
  <c r="C9"/>
  <c r="B9"/>
  <c r="P9" s="1"/>
  <c r="N8"/>
  <c r="M8"/>
  <c r="L8"/>
  <c r="K8"/>
  <c r="J8"/>
  <c r="I8"/>
  <c r="H8"/>
  <c r="G8"/>
  <c r="F8"/>
  <c r="E8"/>
  <c r="C8"/>
  <c r="B8"/>
  <c r="N7"/>
  <c r="M7"/>
  <c r="L7"/>
  <c r="K7"/>
  <c r="J7"/>
  <c r="I7"/>
  <c r="H7"/>
  <c r="G7"/>
  <c r="F7"/>
  <c r="E7"/>
  <c r="D7"/>
  <c r="C7"/>
  <c r="B7"/>
  <c r="N6"/>
  <c r="N17" s="1"/>
  <c r="M6"/>
  <c r="L6"/>
  <c r="K6"/>
  <c r="J6"/>
  <c r="J17" s="1"/>
  <c r="I6"/>
  <c r="H6"/>
  <c r="G6"/>
  <c r="F6"/>
  <c r="F17" s="1"/>
  <c r="E6"/>
  <c r="D6"/>
  <c r="C6"/>
  <c r="B6"/>
  <c r="N5"/>
  <c r="M5"/>
  <c r="L5"/>
  <c r="K5"/>
  <c r="J5"/>
  <c r="I5"/>
  <c r="H5"/>
  <c r="G5"/>
  <c r="G17" s="1"/>
  <c r="F5"/>
  <c r="E5"/>
  <c r="D5"/>
  <c r="D17" s="1"/>
  <c r="C5"/>
  <c r="P5" s="1"/>
  <c r="K48"/>
  <c r="G48"/>
  <c r="C48"/>
  <c r="K17"/>
  <c r="N49" i="2"/>
  <c r="M49"/>
  <c r="J49"/>
  <c r="I49"/>
  <c r="F49"/>
  <c r="E49"/>
  <c r="N48"/>
  <c r="M48"/>
  <c r="L48"/>
  <c r="K48"/>
  <c r="K49" s="1"/>
  <c r="J48"/>
  <c r="I48"/>
  <c r="H48"/>
  <c r="G48"/>
  <c r="G49" s="1"/>
  <c r="F48"/>
  <c r="E48"/>
  <c r="D48"/>
  <c r="C48"/>
  <c r="B48"/>
  <c r="P47"/>
  <c r="P46"/>
  <c r="P45"/>
  <c r="P44"/>
  <c r="P43"/>
  <c r="P42"/>
  <c r="P41"/>
  <c r="P40"/>
  <c r="P39"/>
  <c r="P38"/>
  <c r="P37"/>
  <c r="P36"/>
  <c r="P35"/>
  <c r="P34"/>
  <c r="P33"/>
  <c r="P32"/>
  <c r="P31"/>
  <c r="P30"/>
  <c r="P29"/>
  <c r="P28"/>
  <c r="P26"/>
  <c r="P25"/>
  <c r="P24"/>
  <c r="P23"/>
  <c r="P22"/>
  <c r="P21"/>
  <c r="P20"/>
  <c r="N17"/>
  <c r="M17"/>
  <c r="L17"/>
  <c r="L49" s="1"/>
  <c r="K17"/>
  <c r="J17"/>
  <c r="I17"/>
  <c r="H17"/>
  <c r="H49" s="1"/>
  <c r="G17"/>
  <c r="F17"/>
  <c r="E17"/>
  <c r="D17"/>
  <c r="D49" s="1"/>
  <c r="C17"/>
  <c r="B17"/>
  <c r="P17" s="1"/>
  <c r="P16"/>
  <c r="P15"/>
  <c r="P14"/>
  <c r="P13"/>
  <c r="P12"/>
  <c r="P11"/>
  <c r="P9"/>
  <c r="P8"/>
  <c r="P7"/>
  <c r="P6"/>
  <c r="P5"/>
  <c r="N48" i="1"/>
  <c r="M48"/>
  <c r="L48"/>
  <c r="K48"/>
  <c r="J48"/>
  <c r="I48"/>
  <c r="H48"/>
  <c r="G48"/>
  <c r="F48"/>
  <c r="E48"/>
  <c r="D48"/>
  <c r="B48"/>
  <c r="P47"/>
  <c r="P46"/>
  <c r="P45"/>
  <c r="P44"/>
  <c r="P43"/>
  <c r="P42"/>
  <c r="P41"/>
  <c r="P40"/>
  <c r="P39"/>
  <c r="P38"/>
  <c r="P37"/>
  <c r="P36"/>
  <c r="P35"/>
  <c r="P34"/>
  <c r="P33"/>
  <c r="P32"/>
  <c r="P31"/>
  <c r="P30"/>
  <c r="P29"/>
  <c r="P28"/>
  <c r="P26"/>
  <c r="P25"/>
  <c r="P24"/>
  <c r="C48"/>
  <c r="P22"/>
  <c r="P21"/>
  <c r="P20"/>
  <c r="N17"/>
  <c r="N49" s="1"/>
  <c r="M17"/>
  <c r="M49" s="1"/>
  <c r="L17"/>
  <c r="K17"/>
  <c r="K49" s="1"/>
  <c r="J17"/>
  <c r="J49" s="1"/>
  <c r="I17"/>
  <c r="I49" s="1"/>
  <c r="H17"/>
  <c r="G17"/>
  <c r="G49" s="1"/>
  <c r="F17"/>
  <c r="F49" s="1"/>
  <c r="E17"/>
  <c r="E49" s="1"/>
  <c r="D17"/>
  <c r="C17"/>
  <c r="B17"/>
  <c r="P16"/>
  <c r="P15"/>
  <c r="P14"/>
  <c r="P13"/>
  <c r="P12"/>
  <c r="P11"/>
  <c r="P9"/>
  <c r="P8"/>
  <c r="P7"/>
  <c r="P6"/>
  <c r="P5"/>
  <c r="E17" i="3" l="1"/>
  <c r="I17"/>
  <c r="M17"/>
  <c r="H17"/>
  <c r="L17"/>
  <c r="P6"/>
  <c r="P7"/>
  <c r="C17"/>
  <c r="B49" i="2"/>
  <c r="P8" i="3"/>
  <c r="C49" i="2"/>
  <c r="D48" i="3"/>
  <c r="P48" s="1"/>
  <c r="F49"/>
  <c r="J49"/>
  <c r="N49"/>
  <c r="E49"/>
  <c r="I49"/>
  <c r="M49"/>
  <c r="H49"/>
  <c r="L49"/>
  <c r="C49"/>
  <c r="B17"/>
  <c r="P17" s="1"/>
  <c r="G49"/>
  <c r="K49"/>
  <c r="P48" i="2"/>
  <c r="P48" i="1"/>
  <c r="P23"/>
  <c r="C49"/>
  <c r="D49"/>
  <c r="H49"/>
  <c r="L49"/>
  <c r="P17"/>
  <c r="B49"/>
  <c r="C50" i="2" l="1"/>
  <c r="D50" s="1"/>
  <c r="E50" s="1"/>
  <c r="F50" s="1"/>
  <c r="G50" s="1"/>
  <c r="H50" s="1"/>
  <c r="I50" s="1"/>
  <c r="J50" s="1"/>
  <c r="K50" s="1"/>
  <c r="L50" s="1"/>
  <c r="M50" s="1"/>
  <c r="N50" s="1"/>
  <c r="P50" s="1"/>
  <c r="P49"/>
  <c r="D49" i="3"/>
  <c r="B49"/>
  <c r="C50" s="1"/>
  <c r="C50" i="1"/>
  <c r="D50" s="1"/>
  <c r="E50" s="1"/>
  <c r="F50" s="1"/>
  <c r="G50" s="1"/>
  <c r="H50" s="1"/>
  <c r="I50" s="1"/>
  <c r="J50" s="1"/>
  <c r="K50" s="1"/>
  <c r="L50" s="1"/>
  <c r="M50" s="1"/>
  <c r="N50" s="1"/>
  <c r="P50" s="1"/>
  <c r="P49"/>
  <c r="D50" i="3" l="1"/>
  <c r="E50" s="1"/>
  <c r="F50" s="1"/>
  <c r="G50" s="1"/>
  <c r="H50" s="1"/>
  <c r="I50" s="1"/>
  <c r="J50" s="1"/>
  <c r="K50" s="1"/>
  <c r="L50" s="1"/>
  <c r="M50" s="1"/>
  <c r="N50" s="1"/>
  <c r="P50" s="1"/>
  <c r="P49"/>
</calcChain>
</file>

<file path=xl/sharedStrings.xml><?xml version="1.0" encoding="utf-8"?>
<sst xmlns="http://schemas.openxmlformats.org/spreadsheetml/2006/main" count="100" uniqueCount="92">
  <si>
    <t>MOIS</t>
  </si>
  <si>
    <t>démarrage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</si>
  <si>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</si>
  <si>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</si>
  <si>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</si>
  <si>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</si>
  <si>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</si>
  <si>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</si>
  <si>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</si>
  <si>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</si>
  <si>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</si>
  <si>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</si>
  <si>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</si>
  <si>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</si>
  <si>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TOTAL</t>
  </si>
  <si>
    <t>ENTREES</t>
  </si>
  <si>
    <t>Prêt bancaire 1</t>
  </si>
  <si>
    <t>Prêt bancaire 2</t>
  </si>
  <si>
    <t>Capital apporté</t>
  </si>
  <si>
    <t>Apport en compte courant d'associé</t>
  </si>
  <si>
    <t>TOTAL ENTREES</t>
  </si>
  <si>
    <t>Frais d'établissement</t>
  </si>
  <si>
    <t>Achat matériel</t>
  </si>
  <si>
    <t>Achat locaux, travaux</t>
  </si>
  <si>
    <t>Retrait compte courant</t>
  </si>
  <si>
    <t>Remboursement emprunt 1</t>
  </si>
  <si>
    <t>Remboursement emprunt 2</t>
  </si>
  <si>
    <t>Loyer</t>
  </si>
  <si>
    <t>EDF, GDF, eau</t>
  </si>
  <si>
    <t>Fournitures diverses</t>
  </si>
  <si>
    <t>Fournitures autres</t>
  </si>
  <si>
    <t>Entretien, réparations</t>
  </si>
  <si>
    <t>Assurances</t>
  </si>
  <si>
    <t>Honoraires comptables</t>
  </si>
  <si>
    <t>Publicité</t>
  </si>
  <si>
    <t>Transporteurs</t>
  </si>
  <si>
    <t>Frais de déplacements</t>
  </si>
  <si>
    <t>Poste et télécommunications</t>
  </si>
  <si>
    <t>Abonnements, cotisations</t>
  </si>
  <si>
    <t>Frais bancaires, agios</t>
  </si>
  <si>
    <t>Rémunération Dirigeant</t>
  </si>
  <si>
    <t>Charges sociales Dirigeant</t>
  </si>
  <si>
    <t>Salaires</t>
  </si>
  <si>
    <t>Charges sociales salariés</t>
  </si>
  <si>
    <t>TOTAL SORTIES</t>
  </si>
  <si>
    <t>DIFFERENCE ENTREES SORTIES</t>
  </si>
  <si>
    <t>SOLDE COMPTE COURANT (trésorerie)</t>
  </si>
  <si>
    <t>Recettes TTC client type 1</t>
  </si>
  <si>
    <t>Recettes TTC client type 2</t>
  </si>
  <si>
    <t>Recettes TTC client type 3</t>
  </si>
  <si>
    <t>Recettes TTC client type 4</t>
  </si>
  <si>
    <t>Recettes TTC client type 5</t>
  </si>
  <si>
    <r>
      <t xml:space="preserve">Ce document doit être tenu </t>
    </r>
    <r>
      <rPr>
        <b/>
        <u/>
        <sz val="11"/>
        <color rgb="FFFF0000"/>
        <rFont val="Calibri"/>
        <family val="2"/>
        <scheme val="minor"/>
      </rPr>
      <t>au jour le jour</t>
    </r>
    <r>
      <rPr>
        <b/>
        <sz val="11"/>
        <color rgb="FFFF0000"/>
        <rFont val="Calibri"/>
        <family val="2"/>
        <scheme val="minor"/>
      </rPr>
      <t xml:space="preserve"> ; les montants sont à inscrire TTC dans le mois correspondant à l'encaissement ou au décaissement de la somme</t>
    </r>
  </si>
  <si>
    <t>TVA récupérée (crédit) =( si TVA COLLECTEE&lt; TVA DEDUCTIBLE)</t>
  </si>
  <si>
    <t>TVA reversée = ( si TVA COLLECTEE&gt; TVA DEDUCTIBLE)</t>
  </si>
  <si>
    <t xml:space="preserve">Achats consommés, matières premières </t>
  </si>
  <si>
    <t>SORTIES  TTC</t>
  </si>
  <si>
    <t>Suivi de trésorerie   REALISE</t>
  </si>
  <si>
    <t>Suivi de trésorerie  PREVISIONNEL</t>
  </si>
  <si>
    <t>Suivi de trésorerie  ANALYSE DES ECARTS</t>
  </si>
  <si>
    <t>R</t>
  </si>
  <si>
    <t xml:space="preserve">BASE DE CALCUL SEUIL DE RENTABILITE QUOTIDIEN </t>
  </si>
  <si>
    <t>DONNEES DE BASE</t>
  </si>
  <si>
    <t xml:space="preserve">AUGMENTATION </t>
  </si>
  <si>
    <t>DIMINUTION</t>
  </si>
  <si>
    <t>TAUX ANNUEL</t>
  </si>
  <si>
    <t xml:space="preserve">votre taux de marge brute  est :              </t>
  </si>
  <si>
    <r>
      <rPr>
        <sz val="11"/>
        <color rgb="FFFF0000"/>
        <rFont val="Calibri"/>
        <family val="2"/>
        <scheme val="minor"/>
      </rPr>
      <t xml:space="preserve"> vos charges fixes annuelles</t>
    </r>
    <r>
      <rPr>
        <sz val="11"/>
        <color theme="1"/>
        <rFont val="Calibri"/>
        <family val="2"/>
        <scheme val="minor"/>
      </rPr>
      <t xml:space="preserve"> (avec dotation amortissement et remboursement annuel emprunts) </t>
    </r>
  </si>
  <si>
    <t>ESTIMATION NOMBRE DE JOURS TRAVAILLES DANS 1 EXERCICE</t>
  </si>
  <si>
    <t>nbre jours année</t>
  </si>
  <si>
    <t>nbre jours fermetures hebdomadaires</t>
  </si>
  <si>
    <t>nbre de jours fériés hors fermeture hebdomadaire</t>
  </si>
  <si>
    <t>nbre jours congés annuels hors fermetures hebdomadaires</t>
  </si>
  <si>
    <t>nbre de jours ouvrés/exercice</t>
  </si>
  <si>
    <t>( sur base fermeture   &amp;  + 0 semaines congés annuels et 0 jours fériés hors weekend ( le /, le  / et  le / étant considérés intégrés dans les congés annuels)</t>
  </si>
  <si>
    <t>SEUILS DE RENTABILITE OUVRES</t>
  </si>
  <si>
    <t xml:space="preserve"> =&gt; CA HT quotidien nécessaire pour couvrir  vos charges fixes</t>
  </si>
  <si>
    <t xml:space="preserve"> =&gt; CA HT quotidien supplémentaire à générer pour payer vos fournisseurs     </t>
  </si>
  <si>
    <t>                                                                                                                                             ------</t>
  </si>
  <si>
    <t xml:space="preserve"> soit un CA HT  à générer par jour ouvré pour être  à l'équilibre                          </t>
  </si>
  <si>
    <t>soit un équivalent CA ht/mois)</t>
  </si>
  <si>
    <t>MODIFICATIONS  ANNUELLES  A CONSTATER</t>
  </si>
  <si>
    <t>MONTANT€</t>
  </si>
  <si>
    <t>augmentation charges fixes</t>
  </si>
  <si>
    <t>diminution charges fixes</t>
  </si>
  <si>
    <t>nouvelle immobilisation : augmentation  dotation amortissement</t>
  </si>
  <si>
    <t>cession actif : diminution annuelle amortissement</t>
  </si>
  <si>
    <t>nouveaux emprunts  : augmentation charge annuelle remboursement</t>
  </si>
  <si>
    <t>emprunts remboursés: diminution charge annuelle remboursement</t>
  </si>
  <si>
    <t>NOM:</t>
  </si>
  <si>
    <t>ANNEE :</t>
  </si>
  <si>
    <t xml:space="preserve">votre  taux de marge sur coût variable </t>
  </si>
</sst>
</file>

<file path=xl/styles.xml><?xml version="1.0" encoding="utf-8"?>
<styleSheet xmlns="http://schemas.openxmlformats.org/spreadsheetml/2006/main">
  <numFmts count="2">
    <numFmt numFmtId="164" formatCode="#,##0\ &quot;€&quot;"/>
    <numFmt numFmtId="165" formatCode="#,##0.00\ &quot;€&quot;"/>
  </numFmts>
  <fonts count="2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0"/>
      <color rgb="FF00B05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i/>
      <sz val="10"/>
      <color theme="9" tint="-0.249977111117893"/>
      <name val="Calibri"/>
      <family val="2"/>
      <scheme val="minor"/>
    </font>
    <font>
      <sz val="11"/>
      <color rgb="FFFF0000"/>
      <name val="Calibri"/>
      <family val="2"/>
      <scheme val="minor"/>
    </font>
    <font>
      <sz val="18"/>
      <color theme="1"/>
      <name val="Calibri"/>
      <family val="2"/>
      <scheme val="minor"/>
    </font>
    <font>
      <sz val="11"/>
      <color rgb="FF00206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0070C0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rgb="FFFFFF00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theme="0"/>
      <name val="Calibri"/>
      <family val="2"/>
      <scheme val="minor"/>
    </font>
    <font>
      <sz val="11"/>
      <color rgb="FF0070C0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4">
    <xf numFmtId="0" fontId="0" fillId="0" borderId="0" xfId="0"/>
    <xf numFmtId="0" fontId="1" fillId="0" borderId="1" xfId="0" applyFont="1" applyBorder="1"/>
    <xf numFmtId="0" fontId="1" fillId="0" borderId="0" xfId="0" applyFont="1"/>
    <xf numFmtId="0" fontId="2" fillId="0" borderId="1" xfId="0" applyFont="1" applyBorder="1" applyAlignment="1">
      <alignment horizontal="center"/>
    </xf>
    <xf numFmtId="0" fontId="1" fillId="2" borderId="2" xfId="0" applyFont="1" applyFill="1" applyBorder="1"/>
    <xf numFmtId="0" fontId="0" fillId="2" borderId="3" xfId="0" applyFill="1" applyBorder="1"/>
    <xf numFmtId="0" fontId="0" fillId="2" borderId="4" xfId="0" applyFill="1" applyBorder="1"/>
    <xf numFmtId="0" fontId="1" fillId="2" borderId="1" xfId="0" applyFont="1" applyFill="1" applyBorder="1"/>
    <xf numFmtId="0" fontId="0" fillId="0" borderId="5" xfId="0" applyBorder="1" applyProtection="1">
      <protection locked="0"/>
    </xf>
    <xf numFmtId="4" fontId="3" fillId="0" borderId="5" xfId="0" applyNumberFormat="1" applyFont="1" applyFill="1" applyBorder="1" applyProtection="1">
      <protection locked="0"/>
    </xf>
    <xf numFmtId="4" fontId="3" fillId="3" borderId="5" xfId="0" applyNumberFormat="1" applyFont="1" applyFill="1" applyBorder="1" applyProtection="1">
      <protection locked="0"/>
    </xf>
    <xf numFmtId="4" fontId="3" fillId="0" borderId="5" xfId="0" applyNumberFormat="1" applyFont="1" applyBorder="1" applyProtection="1">
      <protection locked="0"/>
    </xf>
    <xf numFmtId="4" fontId="0" fillId="0" borderId="0" xfId="0" applyNumberFormat="1"/>
    <xf numFmtId="4" fontId="1" fillId="0" borderId="5" xfId="0" applyNumberFormat="1" applyFont="1" applyBorder="1"/>
    <xf numFmtId="0" fontId="0" fillId="0" borderId="6" xfId="0" applyBorder="1" applyProtection="1">
      <protection locked="0"/>
    </xf>
    <xf numFmtId="4" fontId="3" fillId="0" borderId="6" xfId="0" applyNumberFormat="1" applyFont="1" applyFill="1" applyBorder="1" applyProtection="1">
      <protection locked="0"/>
    </xf>
    <xf numFmtId="4" fontId="3" fillId="3" borderId="6" xfId="0" applyNumberFormat="1" applyFont="1" applyFill="1" applyBorder="1" applyProtection="1">
      <protection locked="0"/>
    </xf>
    <xf numFmtId="4" fontId="3" fillId="0" borderId="6" xfId="0" applyNumberFormat="1" applyFont="1" applyBorder="1" applyProtection="1">
      <protection locked="0"/>
    </xf>
    <xf numFmtId="4" fontId="1" fillId="0" borderId="6" xfId="0" applyNumberFormat="1" applyFont="1" applyBorder="1"/>
    <xf numFmtId="0" fontId="0" fillId="0" borderId="7" xfId="0" applyBorder="1" applyProtection="1">
      <protection locked="0"/>
    </xf>
    <xf numFmtId="4" fontId="3" fillId="0" borderId="7" xfId="0" applyNumberFormat="1" applyFont="1" applyFill="1" applyBorder="1" applyProtection="1">
      <protection locked="0"/>
    </xf>
    <xf numFmtId="4" fontId="3" fillId="3" borderId="7" xfId="0" applyNumberFormat="1" applyFont="1" applyFill="1" applyBorder="1" applyProtection="1">
      <protection locked="0"/>
    </xf>
    <xf numFmtId="4" fontId="3" fillId="0" borderId="7" xfId="0" applyNumberFormat="1" applyFont="1" applyBorder="1" applyProtection="1">
      <protection locked="0"/>
    </xf>
    <xf numFmtId="4" fontId="1" fillId="0" borderId="7" xfId="0" applyNumberFormat="1" applyFont="1" applyBorder="1"/>
    <xf numFmtId="0" fontId="0" fillId="0" borderId="1" xfId="0" applyBorder="1" applyProtection="1">
      <protection locked="0"/>
    </xf>
    <xf numFmtId="4" fontId="3" fillId="0" borderId="1" xfId="0" applyNumberFormat="1" applyFont="1" applyFill="1" applyBorder="1" applyProtection="1">
      <protection locked="0"/>
    </xf>
    <xf numFmtId="4" fontId="3" fillId="3" borderId="1" xfId="0" applyNumberFormat="1" applyFont="1" applyFill="1" applyBorder="1" applyProtection="1">
      <protection locked="0"/>
    </xf>
    <xf numFmtId="4" fontId="3" fillId="0" borderId="1" xfId="0" applyNumberFormat="1" applyFont="1" applyBorder="1" applyProtection="1">
      <protection locked="0"/>
    </xf>
    <xf numFmtId="0" fontId="1" fillId="2" borderId="8" xfId="0" applyFont="1" applyFill="1" applyBorder="1"/>
    <xf numFmtId="4" fontId="1" fillId="2" borderId="8" xfId="0" applyNumberFormat="1" applyFont="1" applyFill="1" applyBorder="1"/>
    <xf numFmtId="4" fontId="1" fillId="0" borderId="0" xfId="0" applyNumberFormat="1" applyFont="1"/>
    <xf numFmtId="0" fontId="1" fillId="0" borderId="9" xfId="0" applyFont="1" applyBorder="1"/>
    <xf numFmtId="4" fontId="1" fillId="3" borderId="10" xfId="0" applyNumberFormat="1" applyFont="1" applyFill="1" applyBorder="1"/>
    <xf numFmtId="4" fontId="1" fillId="3" borderId="11" xfId="0" applyNumberFormat="1" applyFont="1" applyFill="1" applyBorder="1"/>
    <xf numFmtId="4" fontId="1" fillId="3" borderId="12" xfId="0" applyNumberFormat="1" applyFont="1" applyFill="1" applyBorder="1"/>
    <xf numFmtId="0" fontId="1" fillId="4" borderId="13" xfId="0" applyFont="1" applyFill="1" applyBorder="1"/>
    <xf numFmtId="4" fontId="0" fillId="4" borderId="14" xfId="0" applyNumberFormat="1" applyFill="1" applyBorder="1"/>
    <xf numFmtId="4" fontId="0" fillId="4" borderId="15" xfId="0" applyNumberFormat="1" applyFill="1" applyBorder="1"/>
    <xf numFmtId="4" fontId="1" fillId="4" borderId="7" xfId="0" applyNumberFormat="1" applyFont="1" applyFill="1" applyBorder="1"/>
    <xf numFmtId="4" fontId="1" fillId="3" borderId="6" xfId="0" applyNumberFormat="1" applyFont="1" applyFill="1" applyBorder="1"/>
    <xf numFmtId="4" fontId="1" fillId="3" borderId="5" xfId="0" applyNumberFormat="1" applyFont="1" applyFill="1" applyBorder="1"/>
    <xf numFmtId="0" fontId="1" fillId="4" borderId="5" xfId="0" applyFont="1" applyFill="1" applyBorder="1"/>
    <xf numFmtId="4" fontId="1" fillId="4" borderId="5" xfId="0" applyNumberFormat="1" applyFont="1" applyFill="1" applyBorder="1"/>
    <xf numFmtId="0" fontId="4" fillId="0" borderId="16" xfId="0" applyFont="1" applyFill="1" applyBorder="1"/>
    <xf numFmtId="4" fontId="4" fillId="0" borderId="1" xfId="0" applyNumberFormat="1" applyFont="1" applyFill="1" applyBorder="1"/>
    <xf numFmtId="4" fontId="5" fillId="0" borderId="0" xfId="0" applyNumberFormat="1" applyFont="1"/>
    <xf numFmtId="0" fontId="5" fillId="0" borderId="0" xfId="0" applyFont="1"/>
    <xf numFmtId="0" fontId="1" fillId="0" borderId="17" xfId="0" applyFont="1" applyFill="1" applyBorder="1"/>
    <xf numFmtId="4" fontId="1" fillId="0" borderId="19" xfId="0" applyNumberFormat="1" applyFont="1" applyFill="1" applyBorder="1"/>
    <xf numFmtId="0" fontId="0" fillId="5" borderId="0" xfId="0" applyFill="1"/>
    <xf numFmtId="0" fontId="1" fillId="5" borderId="0" xfId="0" applyFont="1" applyFill="1"/>
    <xf numFmtId="0" fontId="6" fillId="5" borderId="0" xfId="0" applyFont="1" applyFill="1"/>
    <xf numFmtId="0" fontId="7" fillId="5" borderId="0" xfId="0" applyFont="1" applyFill="1" applyAlignment="1">
      <alignment horizontal="center"/>
    </xf>
    <xf numFmtId="0" fontId="8" fillId="5" borderId="0" xfId="0" applyFont="1" applyFill="1" applyAlignment="1">
      <alignment vertical="center"/>
    </xf>
    <xf numFmtId="0" fontId="10" fillId="5" borderId="0" xfId="0" applyFont="1" applyFill="1" applyAlignment="1">
      <alignment horizontal="center"/>
    </xf>
    <xf numFmtId="0" fontId="0" fillId="6" borderId="0" xfId="0" applyFill="1" applyProtection="1">
      <protection hidden="1"/>
    </xf>
    <xf numFmtId="0" fontId="1" fillId="0" borderId="1" xfId="0" applyFont="1" applyBorder="1" applyProtection="1">
      <protection hidden="1"/>
    </xf>
    <xf numFmtId="0" fontId="1" fillId="9" borderId="5" xfId="0" applyFont="1" applyFill="1" applyBorder="1" applyProtection="1">
      <protection hidden="1"/>
    </xf>
    <xf numFmtId="0" fontId="4" fillId="0" borderId="16" xfId="0" applyFont="1" applyFill="1" applyBorder="1" applyProtection="1">
      <protection hidden="1"/>
    </xf>
    <xf numFmtId="0" fontId="1" fillId="0" borderId="17" xfId="0" applyFont="1" applyFill="1" applyBorder="1" applyProtection="1">
      <protection hidden="1"/>
    </xf>
    <xf numFmtId="0" fontId="1" fillId="6" borderId="0" xfId="0" applyFont="1" applyFill="1" applyProtection="1">
      <protection hidden="1"/>
    </xf>
    <xf numFmtId="0" fontId="6" fillId="6" borderId="0" xfId="0" applyFont="1" applyFill="1" applyProtection="1">
      <protection hidden="1"/>
    </xf>
    <xf numFmtId="0" fontId="7" fillId="6" borderId="0" xfId="0" applyFont="1" applyFill="1" applyAlignment="1" applyProtection="1">
      <alignment horizontal="center"/>
      <protection hidden="1"/>
    </xf>
    <xf numFmtId="0" fontId="8" fillId="6" borderId="0" xfId="0" applyFont="1" applyFill="1" applyAlignment="1" applyProtection="1">
      <alignment vertical="center"/>
      <protection hidden="1"/>
    </xf>
    <xf numFmtId="0" fontId="10" fillId="6" borderId="0" xfId="0" applyFont="1" applyFill="1" applyAlignment="1" applyProtection="1">
      <alignment horizontal="center"/>
      <protection hidden="1"/>
    </xf>
    <xf numFmtId="0" fontId="0" fillId="8" borderId="3" xfId="0" applyFill="1" applyBorder="1" applyProtection="1">
      <protection hidden="1"/>
    </xf>
    <xf numFmtId="0" fontId="0" fillId="8" borderId="4" xfId="0" applyFill="1" applyBorder="1" applyProtection="1">
      <protection hidden="1"/>
    </xf>
    <xf numFmtId="4" fontId="1" fillId="8" borderId="8" xfId="0" applyNumberFormat="1" applyFont="1" applyFill="1" applyBorder="1" applyProtection="1">
      <protection hidden="1"/>
    </xf>
    <xf numFmtId="4" fontId="0" fillId="9" borderId="14" xfId="0" applyNumberFormat="1" applyFill="1" applyBorder="1" applyProtection="1">
      <protection hidden="1"/>
    </xf>
    <xf numFmtId="4" fontId="0" fillId="9" borderId="15" xfId="0" applyNumberFormat="1" applyFill="1" applyBorder="1" applyProtection="1">
      <protection hidden="1"/>
    </xf>
    <xf numFmtId="4" fontId="1" fillId="9" borderId="5" xfId="0" applyNumberFormat="1" applyFont="1" applyFill="1" applyBorder="1" applyProtection="1">
      <protection hidden="1"/>
    </xf>
    <xf numFmtId="4" fontId="4" fillId="0" borderId="1" xfId="0" applyNumberFormat="1" applyFont="1" applyFill="1" applyBorder="1" applyProtection="1">
      <protection hidden="1"/>
    </xf>
    <xf numFmtId="4" fontId="1" fillId="0" borderId="19" xfId="0" applyNumberFormat="1" applyFont="1" applyFill="1" applyBorder="1" applyProtection="1">
      <protection hidden="1"/>
    </xf>
    <xf numFmtId="0" fontId="2" fillId="0" borderId="1" xfId="0" applyFont="1" applyBorder="1" applyAlignment="1" applyProtection="1">
      <alignment horizontal="center"/>
      <protection hidden="1"/>
    </xf>
    <xf numFmtId="0" fontId="1" fillId="7" borderId="1" xfId="0" applyFont="1" applyFill="1" applyBorder="1" applyProtection="1">
      <protection hidden="1"/>
    </xf>
    <xf numFmtId="4" fontId="1" fillId="0" borderId="5" xfId="0" applyNumberFormat="1" applyFont="1" applyBorder="1" applyProtection="1">
      <protection hidden="1"/>
    </xf>
    <xf numFmtId="4" fontId="1" fillId="0" borderId="6" xfId="0" applyNumberFormat="1" applyFont="1" applyBorder="1" applyProtection="1">
      <protection hidden="1"/>
    </xf>
    <xf numFmtId="4" fontId="1" fillId="0" borderId="7" xfId="0" applyNumberFormat="1" applyFont="1" applyBorder="1" applyProtection="1">
      <protection hidden="1"/>
    </xf>
    <xf numFmtId="4" fontId="1" fillId="7" borderId="8" xfId="0" applyNumberFormat="1" applyFont="1" applyFill="1" applyBorder="1" applyProtection="1">
      <protection hidden="1"/>
    </xf>
    <xf numFmtId="4" fontId="1" fillId="3" borderId="12" xfId="0" applyNumberFormat="1" applyFont="1" applyFill="1" applyBorder="1" applyProtection="1">
      <protection hidden="1"/>
    </xf>
    <xf numFmtId="4" fontId="1" fillId="9" borderId="7" xfId="0" applyNumberFormat="1" applyFont="1" applyFill="1" applyBorder="1" applyProtection="1">
      <protection hidden="1"/>
    </xf>
    <xf numFmtId="4" fontId="1" fillId="3" borderId="6" xfId="0" applyNumberFormat="1" applyFont="1" applyFill="1" applyBorder="1" applyProtection="1">
      <protection hidden="1"/>
    </xf>
    <xf numFmtId="4" fontId="1" fillId="3" borderId="5" xfId="0" applyNumberFormat="1" applyFont="1" applyFill="1" applyBorder="1" applyProtection="1">
      <protection hidden="1"/>
    </xf>
    <xf numFmtId="0" fontId="0" fillId="6" borderId="5" xfId="0" applyFill="1" applyBorder="1" applyProtection="1">
      <protection hidden="1"/>
    </xf>
    <xf numFmtId="0" fontId="0" fillId="14" borderId="5" xfId="0" applyFill="1" applyBorder="1" applyProtection="1">
      <protection hidden="1"/>
    </xf>
    <xf numFmtId="0" fontId="0" fillId="0" borderId="5" xfId="0" applyBorder="1" applyProtection="1">
      <protection hidden="1"/>
    </xf>
    <xf numFmtId="0" fontId="0" fillId="8" borderId="5" xfId="0" applyFill="1" applyBorder="1" applyProtection="1">
      <protection hidden="1"/>
    </xf>
    <xf numFmtId="0" fontId="0" fillId="9" borderId="5" xfId="0" applyFill="1" applyBorder="1" applyProtection="1">
      <protection hidden="1"/>
    </xf>
    <xf numFmtId="4" fontId="1" fillId="0" borderId="18" xfId="0" applyNumberFormat="1" applyFont="1" applyFill="1" applyBorder="1" applyProtection="1">
      <protection locked="0"/>
    </xf>
    <xf numFmtId="0" fontId="0" fillId="10" borderId="0" xfId="0" applyFill="1" applyProtection="1">
      <protection hidden="1"/>
    </xf>
    <xf numFmtId="0" fontId="1" fillId="10" borderId="0" xfId="0" applyFont="1" applyFill="1" applyProtection="1">
      <protection hidden="1"/>
    </xf>
    <xf numFmtId="0" fontId="6" fillId="10" borderId="0" xfId="0" applyFont="1" applyFill="1" applyProtection="1">
      <protection hidden="1"/>
    </xf>
    <xf numFmtId="0" fontId="0" fillId="0" borderId="0" xfId="0" applyProtection="1">
      <protection hidden="1"/>
    </xf>
    <xf numFmtId="0" fontId="7" fillId="10" borderId="0" xfId="0" applyFont="1" applyFill="1" applyAlignment="1" applyProtection="1">
      <alignment horizontal="center"/>
      <protection hidden="1"/>
    </xf>
    <xf numFmtId="0" fontId="8" fillId="10" borderId="0" xfId="0" applyFont="1" applyFill="1" applyAlignment="1" applyProtection="1">
      <alignment vertical="center"/>
      <protection hidden="1"/>
    </xf>
    <xf numFmtId="0" fontId="10" fillId="10" borderId="0" xfId="0" applyFont="1" applyFill="1" applyAlignment="1" applyProtection="1">
      <alignment horizontal="center"/>
      <protection hidden="1"/>
    </xf>
    <xf numFmtId="0" fontId="0" fillId="3" borderId="0" xfId="0" applyFill="1" applyProtection="1">
      <protection hidden="1"/>
    </xf>
    <xf numFmtId="0" fontId="1" fillId="0" borderId="1" xfId="0" applyFont="1" applyFill="1" applyBorder="1" applyAlignment="1" applyProtection="1">
      <alignment horizontal="center"/>
      <protection hidden="1"/>
    </xf>
    <xf numFmtId="0" fontId="1" fillId="0" borderId="0" xfId="0" applyFont="1" applyProtection="1">
      <protection hidden="1"/>
    </xf>
    <xf numFmtId="0" fontId="0" fillId="10" borderId="3" xfId="0" applyFill="1" applyBorder="1" applyProtection="1">
      <protection hidden="1"/>
    </xf>
    <xf numFmtId="0" fontId="0" fillId="10" borderId="4" xfId="0" applyFill="1" applyBorder="1" applyProtection="1">
      <protection hidden="1"/>
    </xf>
    <xf numFmtId="0" fontId="1" fillId="10" borderId="1" xfId="0" applyFont="1" applyFill="1" applyBorder="1" applyProtection="1">
      <protection hidden="1"/>
    </xf>
    <xf numFmtId="4" fontId="3" fillId="0" borderId="5" xfId="0" applyNumberFormat="1" applyFont="1" applyFill="1" applyBorder="1" applyProtection="1">
      <protection hidden="1"/>
    </xf>
    <xf numFmtId="4" fontId="0" fillId="0" borderId="0" xfId="0" applyNumberFormat="1" applyProtection="1">
      <protection hidden="1"/>
    </xf>
    <xf numFmtId="4" fontId="1" fillId="10" borderId="8" xfId="0" applyNumberFormat="1" applyFont="1" applyFill="1" applyBorder="1" applyProtection="1">
      <protection hidden="1"/>
    </xf>
    <xf numFmtId="4" fontId="1" fillId="0" borderId="0" xfId="0" applyNumberFormat="1" applyFont="1" applyProtection="1">
      <protection hidden="1"/>
    </xf>
    <xf numFmtId="4" fontId="1" fillId="3" borderId="10" xfId="0" applyNumberFormat="1" applyFont="1" applyFill="1" applyBorder="1" applyProtection="1">
      <protection hidden="1"/>
    </xf>
    <xf numFmtId="4" fontId="1" fillId="3" borderId="11" xfId="0" applyNumberFormat="1" applyFont="1" applyFill="1" applyBorder="1" applyProtection="1">
      <protection hidden="1"/>
    </xf>
    <xf numFmtId="0" fontId="0" fillId="11" borderId="0" xfId="0" applyFill="1" applyProtection="1">
      <protection hidden="1"/>
    </xf>
    <xf numFmtId="4" fontId="0" fillId="11" borderId="14" xfId="0" applyNumberFormat="1" applyFill="1" applyBorder="1" applyProtection="1">
      <protection hidden="1"/>
    </xf>
    <xf numFmtId="4" fontId="0" fillId="11" borderId="15" xfId="0" applyNumberFormat="1" applyFill="1" applyBorder="1" applyProtection="1">
      <protection hidden="1"/>
    </xf>
    <xf numFmtId="4" fontId="1" fillId="11" borderId="7" xfId="0" applyNumberFormat="1" applyFont="1" applyFill="1" applyBorder="1" applyProtection="1">
      <protection hidden="1"/>
    </xf>
    <xf numFmtId="0" fontId="0" fillId="11" borderId="5" xfId="0" applyFill="1" applyBorder="1" applyProtection="1">
      <protection hidden="1"/>
    </xf>
    <xf numFmtId="4" fontId="1" fillId="11" borderId="5" xfId="0" applyNumberFormat="1" applyFont="1" applyFill="1" applyBorder="1" applyProtection="1">
      <protection hidden="1"/>
    </xf>
    <xf numFmtId="4" fontId="5" fillId="0" borderId="0" xfId="0" applyNumberFormat="1" applyFont="1" applyProtection="1">
      <protection hidden="1"/>
    </xf>
    <xf numFmtId="0" fontId="0" fillId="13" borderId="5" xfId="0" applyFill="1" applyBorder="1" applyProtection="1">
      <protection hidden="1"/>
    </xf>
    <xf numFmtId="4" fontId="1" fillId="13" borderId="18" xfId="0" applyNumberFormat="1" applyFont="1" applyFill="1" applyBorder="1" applyProtection="1">
      <protection hidden="1"/>
    </xf>
    <xf numFmtId="4" fontId="1" fillId="12" borderId="19" xfId="0" applyNumberFormat="1" applyFont="1" applyFill="1" applyBorder="1" applyProtection="1">
      <protection hidden="1"/>
    </xf>
    <xf numFmtId="0" fontId="1" fillId="0" borderId="1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3" fillId="14" borderId="0" xfId="0" applyFont="1" applyFill="1" applyProtection="1">
      <protection hidden="1"/>
    </xf>
    <xf numFmtId="0" fontId="0" fillId="0" borderId="0" xfId="0" applyFill="1" applyProtection="1">
      <protection hidden="1"/>
    </xf>
    <xf numFmtId="9" fontId="0" fillId="15" borderId="0" xfId="0" applyNumberFormat="1" applyFill="1" applyProtection="1">
      <protection locked="0" hidden="1"/>
    </xf>
    <xf numFmtId="9" fontId="14" fillId="0" borderId="12" xfId="0" applyNumberFormat="1" applyFont="1" applyBorder="1" applyProtection="1">
      <protection hidden="1"/>
    </xf>
    <xf numFmtId="10" fontId="0" fillId="0" borderId="0" xfId="0" applyNumberFormat="1" applyProtection="1">
      <protection hidden="1"/>
    </xf>
    <xf numFmtId="0" fontId="11" fillId="0" borderId="0" xfId="0" applyFont="1" applyProtection="1">
      <protection hidden="1"/>
    </xf>
    <xf numFmtId="9" fontId="11" fillId="0" borderId="0" xfId="0" applyNumberFormat="1" applyFont="1" applyProtection="1">
      <protection hidden="1"/>
    </xf>
    <xf numFmtId="9" fontId="14" fillId="0" borderId="7" xfId="0" applyNumberFormat="1" applyFont="1" applyBorder="1" applyProtection="1">
      <protection hidden="1"/>
    </xf>
    <xf numFmtId="164" fontId="0" fillId="15" borderId="0" xfId="0" applyNumberFormat="1" applyFill="1" applyProtection="1">
      <protection locked="0" hidden="1"/>
    </xf>
    <xf numFmtId="164" fontId="0" fillId="0" borderId="0" xfId="0" applyNumberFormat="1" applyProtection="1">
      <protection hidden="1"/>
    </xf>
    <xf numFmtId="164" fontId="14" fillId="0" borderId="1" xfId="0" applyNumberFormat="1" applyFont="1" applyBorder="1" applyProtection="1">
      <protection hidden="1"/>
    </xf>
    <xf numFmtId="165" fontId="0" fillId="0" borderId="0" xfId="0" applyNumberFormat="1" applyProtection="1">
      <protection hidden="1"/>
    </xf>
    <xf numFmtId="0" fontId="0" fillId="15" borderId="0" xfId="0" applyFill="1" applyProtection="1">
      <protection locked="0" hidden="1"/>
    </xf>
    <xf numFmtId="0" fontId="14" fillId="0" borderId="1" xfId="0" applyFont="1" applyBorder="1" applyProtection="1">
      <protection hidden="1"/>
    </xf>
    <xf numFmtId="0" fontId="13" fillId="14" borderId="20" xfId="0" applyFont="1" applyFill="1" applyBorder="1" applyProtection="1">
      <protection hidden="1"/>
    </xf>
    <xf numFmtId="0" fontId="0" fillId="0" borderId="10" xfId="0" applyBorder="1" applyProtection="1">
      <protection hidden="1"/>
    </xf>
    <xf numFmtId="0" fontId="0" fillId="0" borderId="21" xfId="0" applyBorder="1" applyProtection="1">
      <protection hidden="1"/>
    </xf>
    <xf numFmtId="0" fontId="15" fillId="0" borderId="22" xfId="0" applyFont="1" applyBorder="1" applyProtection="1">
      <protection hidden="1"/>
    </xf>
    <xf numFmtId="0" fontId="16" fillId="0" borderId="0" xfId="0" applyFont="1" applyBorder="1" applyProtection="1">
      <protection hidden="1"/>
    </xf>
    <xf numFmtId="164" fontId="15" fillId="0" borderId="23" xfId="0" applyNumberFormat="1" applyFont="1" applyBorder="1" applyProtection="1">
      <protection hidden="1"/>
    </xf>
    <xf numFmtId="0" fontId="0" fillId="0" borderId="22" xfId="0" applyBorder="1" applyProtection="1">
      <protection hidden="1"/>
    </xf>
    <xf numFmtId="0" fontId="0" fillId="0" borderId="0" xfId="0" applyBorder="1" applyProtection="1">
      <protection hidden="1"/>
    </xf>
    <xf numFmtId="0" fontId="0" fillId="0" borderId="23" xfId="0" applyBorder="1" applyProtection="1">
      <protection hidden="1"/>
    </xf>
    <xf numFmtId="0" fontId="17" fillId="17" borderId="22" xfId="0" applyFont="1" applyFill="1" applyBorder="1" applyProtection="1">
      <protection hidden="1"/>
    </xf>
    <xf numFmtId="0" fontId="18" fillId="17" borderId="0" xfId="0" applyFont="1" applyFill="1" applyBorder="1" applyProtection="1">
      <protection hidden="1"/>
    </xf>
    <xf numFmtId="164" fontId="17" fillId="17" borderId="24" xfId="0" applyNumberFormat="1" applyFont="1" applyFill="1" applyBorder="1" applyProtection="1">
      <protection hidden="1"/>
    </xf>
    <xf numFmtId="0" fontId="18" fillId="10" borderId="0" xfId="0" applyFont="1" applyFill="1" applyBorder="1" applyProtection="1">
      <protection hidden="1"/>
    </xf>
    <xf numFmtId="0" fontId="18" fillId="0" borderId="0" xfId="0" applyFont="1" applyBorder="1" applyProtection="1">
      <protection hidden="1"/>
    </xf>
    <xf numFmtId="0" fontId="18" fillId="0" borderId="0" xfId="0" applyFont="1"/>
    <xf numFmtId="164" fontId="19" fillId="10" borderId="23" xfId="0" applyNumberFormat="1" applyFont="1" applyFill="1" applyBorder="1" applyProtection="1">
      <protection hidden="1"/>
    </xf>
    <xf numFmtId="0" fontId="0" fillId="0" borderId="25" xfId="0" applyBorder="1" applyProtection="1">
      <protection hidden="1"/>
    </xf>
    <xf numFmtId="0" fontId="0" fillId="0" borderId="18" xfId="0" applyBorder="1" applyProtection="1">
      <protection hidden="1"/>
    </xf>
    <xf numFmtId="0" fontId="0" fillId="0" borderId="26" xfId="0" applyBorder="1" applyProtection="1">
      <protection hidden="1"/>
    </xf>
    <xf numFmtId="0" fontId="20" fillId="14" borderId="0" xfId="0" applyFont="1" applyFill="1" applyProtection="1">
      <protection hidden="1"/>
    </xf>
    <xf numFmtId="0" fontId="0" fillId="14" borderId="0" xfId="0" applyFill="1" applyProtection="1">
      <protection hidden="1"/>
    </xf>
    <xf numFmtId="164" fontId="0" fillId="16" borderId="0" xfId="0" applyNumberFormat="1" applyFill="1" applyProtection="1">
      <protection locked="0" hidden="1"/>
    </xf>
    <xf numFmtId="0" fontId="0" fillId="5" borderId="0" xfId="0" applyFill="1" applyProtection="1">
      <protection locked="0"/>
    </xf>
    <xf numFmtId="9" fontId="0" fillId="16" borderId="0" xfId="0" applyNumberFormat="1" applyFill="1" applyProtection="1">
      <protection locked="0"/>
    </xf>
    <xf numFmtId="9" fontId="0" fillId="16" borderId="0" xfId="0" applyNumberFormat="1" applyFill="1" applyProtection="1">
      <protection locked="0" hidden="1"/>
    </xf>
    <xf numFmtId="0" fontId="0" fillId="0" borderId="0" xfId="0" applyProtection="1">
      <protection locked="0"/>
    </xf>
    <xf numFmtId="164" fontId="11" fillId="16" borderId="0" xfId="0" applyNumberFormat="1" applyFont="1" applyFill="1" applyProtection="1">
      <protection locked="0" hidden="1"/>
    </xf>
    <xf numFmtId="0" fontId="12" fillId="5" borderId="0" xfId="0" applyFont="1" applyFill="1" applyAlignment="1" applyProtection="1">
      <alignment horizontal="center" vertical="center" wrapText="1"/>
      <protection locked="0"/>
    </xf>
    <xf numFmtId="0" fontId="0" fillId="5" borderId="0" xfId="0" applyFill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wrapText="1"/>
      <protection locked="0"/>
    </xf>
  </cellXfs>
  <cellStyles count="1">
    <cellStyle name="Normal" xfId="0" builtinId="0"/>
  </cellStyles>
  <dxfs count="6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9999"/>
      <color rgb="FFFF7C80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1"/>
  <sheetViews>
    <sheetView workbookViewId="0">
      <selection activeCell="M10" sqref="M10"/>
    </sheetView>
  </sheetViews>
  <sheetFormatPr baseColWidth="10" defaultRowHeight="15"/>
  <cols>
    <col min="1" max="1" width="57" customWidth="1"/>
  </cols>
  <sheetData>
    <row r="1" spans="1:17" ht="21">
      <c r="A1" s="156" t="s">
        <v>90</v>
      </c>
      <c r="B1" s="50"/>
      <c r="C1" s="51" t="s">
        <v>58</v>
      </c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</row>
    <row r="2" spans="1:17">
      <c r="A2" s="156" t="s">
        <v>89</v>
      </c>
      <c r="B2" s="52"/>
      <c r="C2" s="53" t="s">
        <v>52</v>
      </c>
      <c r="D2" s="52"/>
      <c r="E2" s="54"/>
      <c r="F2" s="54"/>
      <c r="G2" s="54"/>
      <c r="H2" s="54"/>
      <c r="I2" s="54"/>
      <c r="J2" s="54"/>
      <c r="K2" s="54"/>
      <c r="L2" s="54"/>
      <c r="M2" s="54"/>
      <c r="N2" s="54"/>
      <c r="O2" s="49"/>
    </row>
    <row r="3" spans="1:17" ht="15.75">
      <c r="A3" s="1" t="s">
        <v>0</v>
      </c>
      <c r="B3" s="118" t="s">
        <v>1</v>
      </c>
      <c r="C3" s="119" t="s">
        <v>2</v>
      </c>
      <c r="D3" s="119" t="s">
        <v>3</v>
      </c>
      <c r="E3" s="119" t="s">
        <v>4</v>
      </c>
      <c r="F3" s="119" t="s">
        <v>5</v>
      </c>
      <c r="G3" s="119" t="s">
        <v>6</v>
      </c>
      <c r="H3" s="119" t="s">
        <v>7</v>
      </c>
      <c r="I3" s="119" t="s">
        <v>8</v>
      </c>
      <c r="J3" s="119" t="s">
        <v>9</v>
      </c>
      <c r="K3" s="119" t="s">
        <v>10</v>
      </c>
      <c r="L3" s="119" t="s">
        <v>11</v>
      </c>
      <c r="M3" s="119" t="s">
        <v>12</v>
      </c>
      <c r="N3" s="119" t="s">
        <v>13</v>
      </c>
      <c r="O3" s="2"/>
      <c r="P3" s="3" t="s">
        <v>14</v>
      </c>
      <c r="Q3" s="2"/>
    </row>
    <row r="4" spans="1:17">
      <c r="A4" s="4" t="s">
        <v>15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6"/>
      <c r="P4" s="7"/>
    </row>
    <row r="5" spans="1:17">
      <c r="A5" s="8" t="s">
        <v>16</v>
      </c>
      <c r="B5" s="9"/>
      <c r="C5" s="10"/>
      <c r="D5" s="10"/>
      <c r="E5" s="10"/>
      <c r="F5" s="10"/>
      <c r="G5" s="10"/>
      <c r="H5" s="10"/>
      <c r="I5" s="10"/>
      <c r="J5" s="10"/>
      <c r="K5" s="10"/>
      <c r="L5" s="11"/>
      <c r="M5" s="11"/>
      <c r="N5" s="11"/>
      <c r="O5" s="12"/>
      <c r="P5" s="13">
        <f t="shared" ref="P5:P17" si="0">+SUM(B5:N5)</f>
        <v>0</v>
      </c>
    </row>
    <row r="6" spans="1:17">
      <c r="A6" s="14" t="s">
        <v>17</v>
      </c>
      <c r="B6" s="15"/>
      <c r="C6" s="16"/>
      <c r="D6" s="16"/>
      <c r="E6" s="16"/>
      <c r="F6" s="16"/>
      <c r="G6" s="16"/>
      <c r="H6" s="16"/>
      <c r="I6" s="16"/>
      <c r="J6" s="16"/>
      <c r="K6" s="16"/>
      <c r="L6" s="17"/>
      <c r="M6" s="17"/>
      <c r="N6" s="17"/>
      <c r="O6" s="12"/>
      <c r="P6" s="18">
        <f t="shared" si="0"/>
        <v>0</v>
      </c>
    </row>
    <row r="7" spans="1:17">
      <c r="A7" s="14" t="s">
        <v>18</v>
      </c>
      <c r="B7" s="15"/>
      <c r="C7" s="16"/>
      <c r="D7" s="16"/>
      <c r="E7" s="16"/>
      <c r="F7" s="16"/>
      <c r="G7" s="16"/>
      <c r="H7" s="16"/>
      <c r="I7" s="16"/>
      <c r="J7" s="16"/>
      <c r="K7" s="16"/>
      <c r="L7" s="17"/>
      <c r="M7" s="17"/>
      <c r="N7" s="17"/>
      <c r="O7" s="12"/>
      <c r="P7" s="18">
        <f t="shared" si="0"/>
        <v>0</v>
      </c>
    </row>
    <row r="8" spans="1:17">
      <c r="A8" s="14" t="s">
        <v>19</v>
      </c>
      <c r="B8" s="15"/>
      <c r="C8" s="16"/>
      <c r="D8" s="16"/>
      <c r="E8" s="16"/>
      <c r="F8" s="16"/>
      <c r="G8" s="16"/>
      <c r="H8" s="16"/>
      <c r="I8" s="16"/>
      <c r="J8" s="16"/>
      <c r="K8" s="16"/>
      <c r="L8" s="17"/>
      <c r="M8" s="17"/>
      <c r="N8" s="17"/>
      <c r="O8" s="12"/>
      <c r="P8" s="18">
        <f t="shared" si="0"/>
        <v>0</v>
      </c>
    </row>
    <row r="9" spans="1:17">
      <c r="A9" s="19" t="s">
        <v>53</v>
      </c>
      <c r="B9" s="20"/>
      <c r="C9" s="21"/>
      <c r="D9" s="21"/>
      <c r="E9" s="21"/>
      <c r="F9" s="21"/>
      <c r="G9" s="21"/>
      <c r="H9" s="21"/>
      <c r="I9" s="21"/>
      <c r="J9" s="21"/>
      <c r="K9" s="21"/>
      <c r="L9" s="22"/>
      <c r="M9" s="22"/>
      <c r="N9" s="22"/>
      <c r="O9" s="12"/>
      <c r="P9" s="23">
        <f t="shared" si="0"/>
        <v>0</v>
      </c>
    </row>
    <row r="10" spans="1:17">
      <c r="A10" s="24"/>
      <c r="B10" s="25"/>
      <c r="C10" s="26"/>
      <c r="D10" s="26"/>
      <c r="E10" s="26"/>
      <c r="F10" s="26"/>
      <c r="G10" s="26"/>
      <c r="H10" s="26"/>
      <c r="I10" s="26"/>
      <c r="J10" s="26"/>
      <c r="K10" s="26"/>
      <c r="L10" s="27"/>
      <c r="M10" s="27"/>
      <c r="N10" s="27"/>
      <c r="O10" s="12"/>
      <c r="P10" s="23">
        <f t="shared" si="0"/>
        <v>0</v>
      </c>
    </row>
    <row r="11" spans="1:17">
      <c r="A11" s="8" t="s">
        <v>47</v>
      </c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11"/>
      <c r="M11" s="10"/>
      <c r="N11" s="10"/>
      <c r="O11" s="12"/>
      <c r="P11" s="13">
        <f t="shared" si="0"/>
        <v>0</v>
      </c>
    </row>
    <row r="12" spans="1:17">
      <c r="A12" s="8" t="s">
        <v>48</v>
      </c>
      <c r="B12" s="15"/>
      <c r="C12" s="16"/>
      <c r="D12" s="16"/>
      <c r="E12" s="16"/>
      <c r="F12" s="16"/>
      <c r="G12" s="16"/>
      <c r="H12" s="16"/>
      <c r="I12" s="16"/>
      <c r="J12" s="16"/>
      <c r="K12" s="16"/>
      <c r="L12" s="17"/>
      <c r="M12" s="16"/>
      <c r="N12" s="16"/>
      <c r="O12" s="12"/>
      <c r="P12" s="18">
        <f t="shared" si="0"/>
        <v>0</v>
      </c>
    </row>
    <row r="13" spans="1:17">
      <c r="A13" s="8" t="s">
        <v>49</v>
      </c>
      <c r="B13" s="15"/>
      <c r="C13" s="16"/>
      <c r="D13" s="16"/>
      <c r="E13" s="16"/>
      <c r="F13" s="16"/>
      <c r="G13" s="16"/>
      <c r="H13" s="16"/>
      <c r="I13" s="16"/>
      <c r="J13" s="16"/>
      <c r="K13" s="16"/>
      <c r="L13" s="17"/>
      <c r="M13" s="17"/>
      <c r="N13" s="17"/>
      <c r="O13" s="12"/>
      <c r="P13" s="18">
        <f t="shared" si="0"/>
        <v>0</v>
      </c>
    </row>
    <row r="14" spans="1:17">
      <c r="A14" s="8" t="s">
        <v>50</v>
      </c>
      <c r="B14" s="15"/>
      <c r="C14" s="16"/>
      <c r="D14" s="16"/>
      <c r="E14" s="16"/>
      <c r="F14" s="16"/>
      <c r="G14" s="16"/>
      <c r="H14" s="16"/>
      <c r="I14" s="16"/>
      <c r="J14" s="16"/>
      <c r="K14" s="16"/>
      <c r="L14" s="17"/>
      <c r="M14" s="17"/>
      <c r="N14" s="17"/>
      <c r="O14" s="12"/>
      <c r="P14" s="18">
        <f t="shared" si="0"/>
        <v>0</v>
      </c>
    </row>
    <row r="15" spans="1:17">
      <c r="A15" s="8" t="s">
        <v>51</v>
      </c>
      <c r="B15" s="15"/>
      <c r="C15" s="16"/>
      <c r="D15" s="16"/>
      <c r="E15" s="16"/>
      <c r="F15" s="16"/>
      <c r="G15" s="16"/>
      <c r="H15" s="16"/>
      <c r="I15" s="16"/>
      <c r="J15" s="16"/>
      <c r="K15" s="16"/>
      <c r="L15" s="17"/>
      <c r="M15" s="17"/>
      <c r="N15" s="17"/>
      <c r="O15" s="12"/>
      <c r="P15" s="18">
        <f t="shared" si="0"/>
        <v>0</v>
      </c>
    </row>
    <row r="16" spans="1:17">
      <c r="A16" s="19"/>
      <c r="B16" s="20"/>
      <c r="C16" s="21"/>
      <c r="D16" s="21"/>
      <c r="E16" s="21"/>
      <c r="F16" s="21"/>
      <c r="G16" s="21"/>
      <c r="H16" s="21"/>
      <c r="I16" s="21"/>
      <c r="J16" s="21"/>
      <c r="K16" s="21"/>
      <c r="L16" s="22"/>
      <c r="M16" s="22"/>
      <c r="N16" s="22"/>
      <c r="O16" s="12"/>
      <c r="P16" s="23">
        <f t="shared" si="0"/>
        <v>0</v>
      </c>
    </row>
    <row r="17" spans="1:17" ht="15.75" thickBot="1">
      <c r="A17" s="28" t="s">
        <v>20</v>
      </c>
      <c r="B17" s="29">
        <f t="shared" ref="B17:L17" si="1">+SUM(B5:B16)</f>
        <v>0</v>
      </c>
      <c r="C17" s="29">
        <f t="shared" si="1"/>
        <v>0</v>
      </c>
      <c r="D17" s="29">
        <f t="shared" si="1"/>
        <v>0</v>
      </c>
      <c r="E17" s="29">
        <f t="shared" si="1"/>
        <v>0</v>
      </c>
      <c r="F17" s="29">
        <f t="shared" si="1"/>
        <v>0</v>
      </c>
      <c r="G17" s="29">
        <f t="shared" si="1"/>
        <v>0</v>
      </c>
      <c r="H17" s="29">
        <f t="shared" si="1"/>
        <v>0</v>
      </c>
      <c r="I17" s="29">
        <f t="shared" si="1"/>
        <v>0</v>
      </c>
      <c r="J17" s="29">
        <f t="shared" si="1"/>
        <v>0</v>
      </c>
      <c r="K17" s="29">
        <f t="shared" si="1"/>
        <v>0</v>
      </c>
      <c r="L17" s="29">
        <f t="shared" si="1"/>
        <v>0</v>
      </c>
      <c r="M17" s="29">
        <f t="shared" ref="M17:N17" si="2">+SUM(M5:M16)</f>
        <v>0</v>
      </c>
      <c r="N17" s="29">
        <f t="shared" si="2"/>
        <v>0</v>
      </c>
      <c r="O17" s="30"/>
      <c r="P17" s="29">
        <f t="shared" si="0"/>
        <v>0</v>
      </c>
      <c r="Q17" s="2"/>
    </row>
    <row r="18" spans="1:17">
      <c r="A18" s="31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3"/>
      <c r="O18" s="30"/>
      <c r="P18" s="34"/>
      <c r="Q18" s="2"/>
    </row>
    <row r="19" spans="1:17">
      <c r="A19" s="35" t="s">
        <v>56</v>
      </c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7"/>
      <c r="O19" s="12"/>
      <c r="P19" s="38"/>
    </row>
    <row r="20" spans="1:17">
      <c r="A20" s="8" t="s">
        <v>21</v>
      </c>
      <c r="B20" s="9"/>
      <c r="C20" s="10"/>
      <c r="D20" s="10"/>
      <c r="E20" s="10"/>
      <c r="F20" s="10"/>
      <c r="G20" s="10"/>
      <c r="H20" s="10"/>
      <c r="I20" s="10"/>
      <c r="J20" s="10"/>
      <c r="K20" s="10"/>
      <c r="L20" s="11"/>
      <c r="M20" s="11"/>
      <c r="N20" s="11"/>
      <c r="O20" s="12"/>
      <c r="P20" s="13">
        <f t="shared" ref="P20:P49" si="3">+SUM(B20:N20)</f>
        <v>0</v>
      </c>
    </row>
    <row r="21" spans="1:17">
      <c r="A21" s="14" t="s">
        <v>22</v>
      </c>
      <c r="B21" s="15"/>
      <c r="C21" s="16"/>
      <c r="D21" s="16"/>
      <c r="E21" s="16"/>
      <c r="F21" s="16"/>
      <c r="G21" s="16"/>
      <c r="H21" s="16"/>
      <c r="I21" s="16"/>
      <c r="J21" s="16"/>
      <c r="K21" s="16"/>
      <c r="L21" s="17"/>
      <c r="M21" s="17"/>
      <c r="N21" s="17"/>
      <c r="O21" s="12"/>
      <c r="P21" s="18">
        <f t="shared" si="3"/>
        <v>0</v>
      </c>
    </row>
    <row r="22" spans="1:17">
      <c r="A22" s="14" t="s">
        <v>23</v>
      </c>
      <c r="B22" s="15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2"/>
      <c r="P22" s="39">
        <f t="shared" si="3"/>
        <v>0</v>
      </c>
    </row>
    <row r="23" spans="1:17">
      <c r="A23" s="14" t="s">
        <v>24</v>
      </c>
      <c r="B23" s="15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2"/>
      <c r="P23" s="39">
        <f t="shared" si="3"/>
        <v>0</v>
      </c>
    </row>
    <row r="24" spans="1:17">
      <c r="A24" s="14" t="s">
        <v>25</v>
      </c>
      <c r="B24" s="15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2"/>
      <c r="P24" s="39">
        <f t="shared" si="3"/>
        <v>0</v>
      </c>
    </row>
    <row r="25" spans="1:17">
      <c r="A25" s="14" t="s">
        <v>26</v>
      </c>
      <c r="B25" s="15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2"/>
      <c r="P25" s="39">
        <f t="shared" si="3"/>
        <v>0</v>
      </c>
    </row>
    <row r="26" spans="1:17">
      <c r="A26" s="19" t="s">
        <v>54</v>
      </c>
      <c r="B26" s="20"/>
      <c r="C26" s="21"/>
      <c r="D26" s="21"/>
      <c r="E26" s="21"/>
      <c r="F26" s="21"/>
      <c r="G26" s="21"/>
      <c r="H26" s="21"/>
      <c r="I26" s="21"/>
      <c r="J26" s="21"/>
      <c r="K26" s="21"/>
      <c r="L26" s="22"/>
      <c r="M26" s="22"/>
      <c r="N26" s="22"/>
      <c r="O26" s="12"/>
      <c r="P26" s="23">
        <f t="shared" si="3"/>
        <v>0</v>
      </c>
    </row>
    <row r="27" spans="1:17">
      <c r="A27" s="24"/>
      <c r="B27" s="25"/>
      <c r="C27" s="26"/>
      <c r="D27" s="26"/>
      <c r="E27" s="26"/>
      <c r="F27" s="26"/>
      <c r="G27" s="26"/>
      <c r="H27" s="26"/>
      <c r="I27" s="26"/>
      <c r="J27" s="26"/>
      <c r="K27" s="26"/>
      <c r="L27" s="27"/>
      <c r="M27" s="27"/>
      <c r="N27" s="27"/>
      <c r="O27" s="12"/>
      <c r="P27" s="23">
        <f t="shared" si="3"/>
        <v>0</v>
      </c>
    </row>
    <row r="28" spans="1:17">
      <c r="A28" s="8" t="s">
        <v>55</v>
      </c>
      <c r="B28" s="9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2"/>
      <c r="P28" s="40">
        <f t="shared" si="3"/>
        <v>0</v>
      </c>
    </row>
    <row r="29" spans="1:17">
      <c r="A29" s="14" t="s">
        <v>27</v>
      </c>
      <c r="B29" s="15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2"/>
      <c r="P29" s="39">
        <f t="shared" si="3"/>
        <v>0</v>
      </c>
    </row>
    <row r="30" spans="1:17">
      <c r="A30" s="14" t="s">
        <v>28</v>
      </c>
      <c r="B30" s="15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2"/>
      <c r="P30" s="39">
        <f t="shared" si="3"/>
        <v>0</v>
      </c>
    </row>
    <row r="31" spans="1:17">
      <c r="A31" s="14" t="s">
        <v>29</v>
      </c>
      <c r="B31" s="15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2"/>
      <c r="P31" s="39">
        <f t="shared" si="3"/>
        <v>0</v>
      </c>
    </row>
    <row r="32" spans="1:17">
      <c r="A32" s="14" t="s">
        <v>30</v>
      </c>
      <c r="B32" s="15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2"/>
      <c r="P32" s="39">
        <f t="shared" si="3"/>
        <v>0</v>
      </c>
    </row>
    <row r="33" spans="1:16">
      <c r="A33" s="14" t="s">
        <v>31</v>
      </c>
      <c r="B33" s="15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2"/>
      <c r="P33" s="39">
        <f t="shared" si="3"/>
        <v>0</v>
      </c>
    </row>
    <row r="34" spans="1:16">
      <c r="A34" s="14" t="s">
        <v>32</v>
      </c>
      <c r="B34" s="15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2"/>
      <c r="P34" s="39">
        <f t="shared" si="3"/>
        <v>0</v>
      </c>
    </row>
    <row r="35" spans="1:16">
      <c r="A35" s="14" t="s">
        <v>33</v>
      </c>
      <c r="B35" s="15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2"/>
      <c r="P35" s="39">
        <f t="shared" si="3"/>
        <v>0</v>
      </c>
    </row>
    <row r="36" spans="1:16">
      <c r="A36" s="14" t="s">
        <v>34</v>
      </c>
      <c r="B36" s="15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2"/>
      <c r="P36" s="39">
        <f t="shared" si="3"/>
        <v>0</v>
      </c>
    </row>
    <row r="37" spans="1:16">
      <c r="A37" s="14" t="s">
        <v>35</v>
      </c>
      <c r="B37" s="15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2"/>
      <c r="P37" s="39">
        <f t="shared" si="3"/>
        <v>0</v>
      </c>
    </row>
    <row r="38" spans="1:16">
      <c r="A38" s="14" t="s">
        <v>36</v>
      </c>
      <c r="B38" s="15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2"/>
      <c r="P38" s="39">
        <f t="shared" si="3"/>
        <v>0</v>
      </c>
    </row>
    <row r="39" spans="1:16">
      <c r="A39" s="14" t="s">
        <v>37</v>
      </c>
      <c r="B39" s="15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2"/>
      <c r="P39" s="39">
        <f t="shared" si="3"/>
        <v>0</v>
      </c>
    </row>
    <row r="40" spans="1:16">
      <c r="A40" s="14" t="s">
        <v>38</v>
      </c>
      <c r="B40" s="15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2"/>
      <c r="P40" s="39">
        <f t="shared" si="3"/>
        <v>0</v>
      </c>
    </row>
    <row r="41" spans="1:16">
      <c r="A41" s="14" t="s">
        <v>39</v>
      </c>
      <c r="B41" s="15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2"/>
      <c r="P41" s="39">
        <f t="shared" si="3"/>
        <v>0</v>
      </c>
    </row>
    <row r="42" spans="1:16">
      <c r="A42" s="14" t="s">
        <v>40</v>
      </c>
      <c r="B42" s="15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2"/>
      <c r="P42" s="39">
        <f t="shared" si="3"/>
        <v>0</v>
      </c>
    </row>
    <row r="43" spans="1:16">
      <c r="A43" s="14" t="s">
        <v>41</v>
      </c>
      <c r="B43" s="15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2"/>
      <c r="P43" s="18">
        <f t="shared" si="3"/>
        <v>0</v>
      </c>
    </row>
    <row r="44" spans="1:16">
      <c r="A44" s="14" t="s">
        <v>42</v>
      </c>
      <c r="B44" s="15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2"/>
      <c r="P44" s="18">
        <f t="shared" si="3"/>
        <v>0</v>
      </c>
    </row>
    <row r="45" spans="1:16">
      <c r="A45" s="14" t="s">
        <v>43</v>
      </c>
      <c r="B45" s="15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2"/>
      <c r="P45" s="18">
        <f t="shared" si="3"/>
        <v>0</v>
      </c>
    </row>
    <row r="46" spans="1:16">
      <c r="A46" s="14"/>
      <c r="B46" s="15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2"/>
      <c r="P46" s="18">
        <f t="shared" si="3"/>
        <v>0</v>
      </c>
    </row>
    <row r="47" spans="1:16">
      <c r="A47" s="19"/>
      <c r="B47" s="20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12"/>
      <c r="P47" s="23">
        <f t="shared" si="3"/>
        <v>0</v>
      </c>
    </row>
    <row r="48" spans="1:16">
      <c r="A48" s="41" t="s">
        <v>44</v>
      </c>
      <c r="B48" s="42">
        <f t="shared" ref="B48:N48" si="4">+SUM(B20:B47)</f>
        <v>0</v>
      </c>
      <c r="C48" s="42">
        <f t="shared" si="4"/>
        <v>0</v>
      </c>
      <c r="D48" s="42">
        <f t="shared" si="4"/>
        <v>0</v>
      </c>
      <c r="E48" s="42">
        <f t="shared" si="4"/>
        <v>0</v>
      </c>
      <c r="F48" s="42">
        <f t="shared" si="4"/>
        <v>0</v>
      </c>
      <c r="G48" s="42">
        <f t="shared" si="4"/>
        <v>0</v>
      </c>
      <c r="H48" s="42">
        <f t="shared" si="4"/>
        <v>0</v>
      </c>
      <c r="I48" s="42">
        <f t="shared" si="4"/>
        <v>0</v>
      </c>
      <c r="J48" s="42">
        <f t="shared" si="4"/>
        <v>0</v>
      </c>
      <c r="K48" s="42">
        <f t="shared" si="4"/>
        <v>0</v>
      </c>
      <c r="L48" s="42">
        <f t="shared" si="4"/>
        <v>0</v>
      </c>
      <c r="M48" s="42">
        <f t="shared" si="4"/>
        <v>0</v>
      </c>
      <c r="N48" s="42">
        <f t="shared" si="4"/>
        <v>0</v>
      </c>
      <c r="O48" s="12"/>
      <c r="P48" s="42">
        <f t="shared" si="3"/>
        <v>0</v>
      </c>
    </row>
    <row r="49" spans="1:17">
      <c r="A49" s="43" t="s">
        <v>45</v>
      </c>
      <c r="B49" s="44">
        <f t="shared" ref="B49:N49" si="5">+B17-B48</f>
        <v>0</v>
      </c>
      <c r="C49" s="44">
        <f t="shared" si="5"/>
        <v>0</v>
      </c>
      <c r="D49" s="44">
        <f t="shared" si="5"/>
        <v>0</v>
      </c>
      <c r="E49" s="44">
        <f t="shared" si="5"/>
        <v>0</v>
      </c>
      <c r="F49" s="44">
        <f t="shared" si="5"/>
        <v>0</v>
      </c>
      <c r="G49" s="44">
        <f t="shared" si="5"/>
        <v>0</v>
      </c>
      <c r="H49" s="44">
        <f t="shared" si="5"/>
        <v>0</v>
      </c>
      <c r="I49" s="44">
        <f t="shared" si="5"/>
        <v>0</v>
      </c>
      <c r="J49" s="44">
        <f t="shared" si="5"/>
        <v>0</v>
      </c>
      <c r="K49" s="44">
        <f t="shared" si="5"/>
        <v>0</v>
      </c>
      <c r="L49" s="44">
        <f t="shared" si="5"/>
        <v>0</v>
      </c>
      <c r="M49" s="44">
        <f t="shared" si="5"/>
        <v>0</v>
      </c>
      <c r="N49" s="44">
        <f t="shared" si="5"/>
        <v>0</v>
      </c>
      <c r="O49" s="45"/>
      <c r="P49" s="44">
        <f t="shared" si="3"/>
        <v>0</v>
      </c>
      <c r="Q49" s="46"/>
    </row>
    <row r="50" spans="1:17" ht="15.75" thickBot="1">
      <c r="A50" s="47" t="s">
        <v>46</v>
      </c>
      <c r="B50" s="88">
        <v>0</v>
      </c>
      <c r="C50" s="48">
        <f>+B50+C49</f>
        <v>0</v>
      </c>
      <c r="D50" s="48">
        <f>+C50+D49</f>
        <v>0</v>
      </c>
      <c r="E50" s="48">
        <f t="shared" ref="E50:N50" si="6">+D50+E49</f>
        <v>0</v>
      </c>
      <c r="F50" s="48">
        <f t="shared" si="6"/>
        <v>0</v>
      </c>
      <c r="G50" s="48">
        <f t="shared" si="6"/>
        <v>0</v>
      </c>
      <c r="H50" s="48">
        <f t="shared" si="6"/>
        <v>0</v>
      </c>
      <c r="I50" s="48">
        <f>+H50+I49</f>
        <v>0</v>
      </c>
      <c r="J50" s="48">
        <f t="shared" si="6"/>
        <v>0</v>
      </c>
      <c r="K50" s="48">
        <f t="shared" si="6"/>
        <v>0</v>
      </c>
      <c r="L50" s="48">
        <f t="shared" si="6"/>
        <v>0</v>
      </c>
      <c r="M50" s="48">
        <f t="shared" si="6"/>
        <v>0</v>
      </c>
      <c r="N50" s="48">
        <f t="shared" si="6"/>
        <v>0</v>
      </c>
      <c r="O50" s="12"/>
      <c r="P50" s="48">
        <f>N50</f>
        <v>0</v>
      </c>
    </row>
    <row r="51" spans="1:17">
      <c r="A51" s="46"/>
      <c r="P51" s="2"/>
    </row>
  </sheetData>
  <sheetProtection algorithmName="SHA-512" hashValue="TH0h4fxG2m28AKA2kjroiHrZWQDytYMgRYYjvO059EaH+RrfefxtLSkLdPYEwcJtuXmgLMIyq93UyV0JjwOV7Q==" saltValue="5zIZ2/TrSJJyVTJck5qOpg==" spinCount="100000" sheet="1" objects="1" scenarios="1" selectLockedCells="1"/>
  <conditionalFormatting sqref="B50:P50">
    <cfRule type="cellIs" dxfId="5" priority="1" operator="lessThan">
      <formula>0</formula>
    </cfRule>
    <cfRule type="cellIs" dxfId="4" priority="2" operator="greaterThan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S51"/>
  <sheetViews>
    <sheetView topLeftCell="A19" workbookViewId="0">
      <selection activeCell="C27" sqref="C27"/>
    </sheetView>
  </sheetViews>
  <sheetFormatPr baseColWidth="10" defaultRowHeight="15"/>
  <cols>
    <col min="1" max="1" width="59.42578125" customWidth="1"/>
  </cols>
  <sheetData>
    <row r="1" spans="1:16" ht="21">
      <c r="A1" s="83" t="str">
        <f>PREVISIONNEL!A1</f>
        <v>ANNEE :</v>
      </c>
      <c r="B1" s="60"/>
      <c r="C1" s="61" t="s">
        <v>57</v>
      </c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</row>
    <row r="2" spans="1:16">
      <c r="A2" s="55" t="str">
        <f>PREVISIONNEL!A2</f>
        <v>NOM:</v>
      </c>
      <c r="B2" s="62"/>
      <c r="C2" s="63" t="s">
        <v>52</v>
      </c>
      <c r="D2" s="62"/>
      <c r="E2" s="64"/>
      <c r="F2" s="64"/>
      <c r="G2" s="64"/>
      <c r="H2" s="64"/>
      <c r="I2" s="64"/>
      <c r="J2" s="64"/>
      <c r="K2" s="64"/>
      <c r="L2" s="64"/>
      <c r="M2" s="64"/>
      <c r="N2" s="64"/>
    </row>
    <row r="3" spans="1:16" ht="15.75">
      <c r="A3" s="56" t="s">
        <v>0</v>
      </c>
      <c r="B3" s="56" t="str">
        <f>PREVISIONNEL!B3</f>
        <v>démarrage</v>
      </c>
      <c r="C3" s="56" t="str">
        <f>PREVISIONNEL!C3</f>
        <v>janvier</v>
      </c>
      <c r="D3" s="56" t="str">
        <f>PREVISIONNEL!D3</f>
        <v>février</v>
      </c>
      <c r="E3" s="56" t="str">
        <f>PREVISIONNEL!E3</f>
        <v>mars</v>
      </c>
      <c r="F3" s="56" t="str">
        <f>PREVISIONNEL!F3</f>
        <v>avril</v>
      </c>
      <c r="G3" s="56" t="str">
        <f>PREVISIONNEL!G3</f>
        <v>mai</v>
      </c>
      <c r="H3" s="56" t="str">
        <f>PREVISIONNEL!H3</f>
        <v>juin</v>
      </c>
      <c r="I3" s="56" t="str">
        <f>PREVISIONNEL!I3</f>
        <v>juillet</v>
      </c>
      <c r="J3" s="56" t="str">
        <f>PREVISIONNEL!J3</f>
        <v>août</v>
      </c>
      <c r="K3" s="56" t="str">
        <f>PREVISIONNEL!K3</f>
        <v>septembre</v>
      </c>
      <c r="L3" s="56" t="str">
        <f>PREVISIONNEL!L3</f>
        <v>octobre</v>
      </c>
      <c r="M3" s="56" t="str">
        <f>PREVISIONNEL!M3</f>
        <v>novembre</v>
      </c>
      <c r="N3" s="56" t="str">
        <f>PREVISIONNEL!N3</f>
        <v>décembre</v>
      </c>
      <c r="O3" s="2"/>
      <c r="P3" s="73" t="s">
        <v>14</v>
      </c>
    </row>
    <row r="4" spans="1:16">
      <c r="A4" s="84" t="str">
        <f>PREVISIONNEL!A4</f>
        <v>ENTREES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6"/>
      <c r="P4" s="74"/>
    </row>
    <row r="5" spans="1:16">
      <c r="A5" s="85" t="str">
        <f>PREVISIONNEL!A5</f>
        <v>Prêt bancaire 1</v>
      </c>
      <c r="B5" s="9"/>
      <c r="C5" s="10"/>
      <c r="D5" s="10"/>
      <c r="E5" s="10"/>
      <c r="F5" s="10"/>
      <c r="G5" s="10"/>
      <c r="H5" s="10"/>
      <c r="I5" s="10"/>
      <c r="J5" s="10"/>
      <c r="K5" s="10"/>
      <c r="L5" s="11"/>
      <c r="M5" s="11"/>
      <c r="N5" s="11"/>
      <c r="O5" s="12"/>
      <c r="P5" s="75">
        <f t="shared" ref="P5:P17" si="0">+SUM(B5:N5)</f>
        <v>0</v>
      </c>
    </row>
    <row r="6" spans="1:16">
      <c r="A6" s="85" t="str">
        <f>PREVISIONNEL!A6</f>
        <v>Prêt bancaire 2</v>
      </c>
      <c r="B6" s="15"/>
      <c r="C6" s="16"/>
      <c r="D6" s="16"/>
      <c r="E6" s="16"/>
      <c r="F6" s="16"/>
      <c r="G6" s="16"/>
      <c r="H6" s="16"/>
      <c r="I6" s="16"/>
      <c r="J6" s="16"/>
      <c r="K6" s="16"/>
      <c r="L6" s="17"/>
      <c r="M6" s="17"/>
      <c r="N6" s="17"/>
      <c r="O6" s="12"/>
      <c r="P6" s="76">
        <f t="shared" si="0"/>
        <v>0</v>
      </c>
    </row>
    <row r="7" spans="1:16">
      <c r="A7" s="85" t="str">
        <f>PREVISIONNEL!A7</f>
        <v>Capital apporté</v>
      </c>
      <c r="B7" s="15"/>
      <c r="C7" s="16"/>
      <c r="D7" s="16"/>
      <c r="E7" s="16"/>
      <c r="F7" s="16"/>
      <c r="G7" s="16"/>
      <c r="H7" s="16"/>
      <c r="I7" s="16"/>
      <c r="J7" s="16"/>
      <c r="K7" s="16"/>
      <c r="L7" s="17"/>
      <c r="M7" s="17"/>
      <c r="N7" s="17"/>
      <c r="O7" s="12"/>
      <c r="P7" s="76">
        <f t="shared" si="0"/>
        <v>0</v>
      </c>
    </row>
    <row r="8" spans="1:16">
      <c r="A8" s="85" t="str">
        <f>PREVISIONNEL!A8</f>
        <v>Apport en compte courant d'associé</v>
      </c>
      <c r="B8" s="15"/>
      <c r="C8" s="16"/>
      <c r="D8" s="16"/>
      <c r="E8" s="16"/>
      <c r="F8" s="16"/>
      <c r="G8" s="16"/>
      <c r="H8" s="16"/>
      <c r="I8" s="16"/>
      <c r="J8" s="16"/>
      <c r="K8" s="16"/>
      <c r="L8" s="17"/>
      <c r="M8" s="17"/>
      <c r="N8" s="17"/>
      <c r="O8" s="12"/>
      <c r="P8" s="76">
        <f t="shared" si="0"/>
        <v>0</v>
      </c>
    </row>
    <row r="9" spans="1:16">
      <c r="A9" s="85" t="str">
        <f>PREVISIONNEL!A9</f>
        <v>TVA récupérée (crédit) =( si TVA COLLECTEE&lt; TVA DEDUCTIBLE)</v>
      </c>
      <c r="B9" s="20"/>
      <c r="C9" s="21"/>
      <c r="D9" s="21"/>
      <c r="E9" s="21"/>
      <c r="F9" s="21"/>
      <c r="G9" s="21"/>
      <c r="H9" s="21"/>
      <c r="I9" s="21"/>
      <c r="J9" s="21"/>
      <c r="K9" s="21"/>
      <c r="L9" s="22"/>
      <c r="M9" s="22"/>
      <c r="N9" s="22"/>
      <c r="O9" s="12"/>
      <c r="P9" s="77">
        <f t="shared" si="0"/>
        <v>0</v>
      </c>
    </row>
    <row r="10" spans="1:16">
      <c r="A10" s="85">
        <f>PREVISIONNEL!A10</f>
        <v>0</v>
      </c>
      <c r="B10" s="25"/>
      <c r="C10" s="26"/>
      <c r="D10" s="26"/>
      <c r="E10" s="26"/>
      <c r="F10" s="26"/>
      <c r="G10" s="26"/>
      <c r="H10" s="26"/>
      <c r="I10" s="26"/>
      <c r="J10" s="26"/>
      <c r="K10" s="26"/>
      <c r="L10" s="27"/>
      <c r="M10" s="27"/>
      <c r="N10" s="27"/>
      <c r="O10" s="12"/>
      <c r="P10" s="77">
        <f t="shared" si="0"/>
        <v>0</v>
      </c>
    </row>
    <row r="11" spans="1:16">
      <c r="A11" s="85" t="str">
        <f>PREVISIONNEL!A11</f>
        <v>Recettes TTC client type 1</v>
      </c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11"/>
      <c r="M11" s="10"/>
      <c r="N11" s="10"/>
      <c r="O11" s="12"/>
      <c r="P11" s="75">
        <f t="shared" si="0"/>
        <v>0</v>
      </c>
    </row>
    <row r="12" spans="1:16">
      <c r="A12" s="85" t="str">
        <f>PREVISIONNEL!A12</f>
        <v>Recettes TTC client type 2</v>
      </c>
      <c r="B12" s="15"/>
      <c r="C12" s="16"/>
      <c r="D12" s="16"/>
      <c r="E12" s="16"/>
      <c r="F12" s="16"/>
      <c r="G12" s="16"/>
      <c r="H12" s="16"/>
      <c r="I12" s="16"/>
      <c r="J12" s="16"/>
      <c r="K12" s="16"/>
      <c r="L12" s="17"/>
      <c r="M12" s="16"/>
      <c r="N12" s="16"/>
      <c r="O12" s="12"/>
      <c r="P12" s="76">
        <f t="shared" si="0"/>
        <v>0</v>
      </c>
    </row>
    <row r="13" spans="1:16">
      <c r="A13" s="85" t="str">
        <f>PREVISIONNEL!A13</f>
        <v>Recettes TTC client type 3</v>
      </c>
      <c r="B13" s="15"/>
      <c r="C13" s="16"/>
      <c r="D13" s="16"/>
      <c r="E13" s="16"/>
      <c r="F13" s="16"/>
      <c r="G13" s="16"/>
      <c r="H13" s="16"/>
      <c r="I13" s="16"/>
      <c r="J13" s="16"/>
      <c r="K13" s="16"/>
      <c r="L13" s="17"/>
      <c r="M13" s="17"/>
      <c r="N13" s="17"/>
      <c r="O13" s="12"/>
      <c r="P13" s="76">
        <f t="shared" si="0"/>
        <v>0</v>
      </c>
    </row>
    <row r="14" spans="1:16">
      <c r="A14" s="85" t="str">
        <f>PREVISIONNEL!A14</f>
        <v>Recettes TTC client type 4</v>
      </c>
      <c r="B14" s="15"/>
      <c r="C14" s="16"/>
      <c r="D14" s="16"/>
      <c r="E14" s="16"/>
      <c r="F14" s="16"/>
      <c r="G14" s="16"/>
      <c r="H14" s="16"/>
      <c r="I14" s="16"/>
      <c r="J14" s="16"/>
      <c r="K14" s="16"/>
      <c r="L14" s="17"/>
      <c r="M14" s="17"/>
      <c r="N14" s="17"/>
      <c r="O14" s="12"/>
      <c r="P14" s="76">
        <f t="shared" si="0"/>
        <v>0</v>
      </c>
    </row>
    <row r="15" spans="1:16">
      <c r="A15" s="85" t="str">
        <f>PREVISIONNEL!A15</f>
        <v>Recettes TTC client type 5</v>
      </c>
      <c r="B15" s="15"/>
      <c r="C15" s="16"/>
      <c r="D15" s="16"/>
      <c r="E15" s="16"/>
      <c r="F15" s="16"/>
      <c r="G15" s="16"/>
      <c r="H15" s="16"/>
      <c r="I15" s="16"/>
      <c r="J15" s="16"/>
      <c r="K15" s="16"/>
      <c r="L15" s="17"/>
      <c r="M15" s="17"/>
      <c r="N15" s="17"/>
      <c r="O15" s="12"/>
      <c r="P15" s="76">
        <f t="shared" si="0"/>
        <v>0</v>
      </c>
    </row>
    <row r="16" spans="1:16">
      <c r="A16" s="85">
        <f>PREVISIONNEL!A16</f>
        <v>0</v>
      </c>
      <c r="B16" s="20"/>
      <c r="C16" s="21"/>
      <c r="D16" s="21"/>
      <c r="E16" s="21"/>
      <c r="F16" s="21"/>
      <c r="G16" s="21"/>
      <c r="H16" s="21"/>
      <c r="I16" s="21"/>
      <c r="J16" s="21"/>
      <c r="K16" s="21"/>
      <c r="L16" s="22"/>
      <c r="M16" s="22"/>
      <c r="N16" s="22"/>
      <c r="O16" s="12"/>
      <c r="P16" s="77">
        <f t="shared" si="0"/>
        <v>0</v>
      </c>
    </row>
    <row r="17" spans="1:19" ht="15.75" thickBot="1">
      <c r="A17" s="86" t="str">
        <f>PREVISIONNEL!A17</f>
        <v>TOTAL ENTREES</v>
      </c>
      <c r="B17" s="67">
        <f t="shared" ref="B17:L17" si="1">+SUM(B5:B16)</f>
        <v>0</v>
      </c>
      <c r="C17" s="67">
        <f t="shared" si="1"/>
        <v>0</v>
      </c>
      <c r="D17" s="67">
        <f t="shared" si="1"/>
        <v>0</v>
      </c>
      <c r="E17" s="67">
        <f t="shared" si="1"/>
        <v>0</v>
      </c>
      <c r="F17" s="67">
        <f t="shared" si="1"/>
        <v>0</v>
      </c>
      <c r="G17" s="67">
        <f t="shared" si="1"/>
        <v>0</v>
      </c>
      <c r="H17" s="67">
        <f t="shared" si="1"/>
        <v>0</v>
      </c>
      <c r="I17" s="67">
        <f t="shared" si="1"/>
        <v>0</v>
      </c>
      <c r="J17" s="67">
        <f t="shared" si="1"/>
        <v>0</v>
      </c>
      <c r="K17" s="67">
        <f t="shared" si="1"/>
        <v>0</v>
      </c>
      <c r="L17" s="67">
        <f t="shared" si="1"/>
        <v>0</v>
      </c>
      <c r="M17" s="67">
        <f t="shared" ref="M17:N17" si="2">+SUM(M5:M16)</f>
        <v>0</v>
      </c>
      <c r="N17" s="67">
        <f t="shared" si="2"/>
        <v>0</v>
      </c>
      <c r="O17" s="30"/>
      <c r="P17" s="78">
        <f t="shared" si="0"/>
        <v>0</v>
      </c>
    </row>
    <row r="18" spans="1:19">
      <c r="A18" s="85">
        <f>PREVISIONNEL!A18</f>
        <v>0</v>
      </c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3"/>
      <c r="O18" s="30"/>
      <c r="P18" s="79"/>
    </row>
    <row r="19" spans="1:19">
      <c r="A19" s="87" t="str">
        <f>PREVISIONNEL!A19</f>
        <v>SORTIES  TTC</v>
      </c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9"/>
      <c r="O19" s="12"/>
      <c r="P19" s="80"/>
    </row>
    <row r="20" spans="1:19">
      <c r="A20" s="85" t="str">
        <f>PREVISIONNEL!A20</f>
        <v>Frais d'établissement</v>
      </c>
      <c r="B20" s="9"/>
      <c r="C20" s="10"/>
      <c r="D20" s="10"/>
      <c r="E20" s="10"/>
      <c r="F20" s="10"/>
      <c r="G20" s="10"/>
      <c r="H20" s="10"/>
      <c r="I20" s="10"/>
      <c r="J20" s="10"/>
      <c r="K20" s="10"/>
      <c r="L20" s="11"/>
      <c r="M20" s="11"/>
      <c r="N20" s="11"/>
      <c r="O20" s="12"/>
      <c r="P20" s="75">
        <f t="shared" ref="P20:P49" si="3">+SUM(B20:N20)</f>
        <v>0</v>
      </c>
    </row>
    <row r="21" spans="1:19">
      <c r="A21" s="85" t="str">
        <f>PREVISIONNEL!A21</f>
        <v>Achat matériel</v>
      </c>
      <c r="B21" s="15"/>
      <c r="C21" s="16"/>
      <c r="D21" s="16"/>
      <c r="E21" s="16"/>
      <c r="F21" s="16"/>
      <c r="G21" s="16"/>
      <c r="H21" s="16"/>
      <c r="I21" s="16"/>
      <c r="J21" s="16"/>
      <c r="K21" s="16"/>
      <c r="L21" s="17"/>
      <c r="M21" s="17"/>
      <c r="N21" s="17"/>
      <c r="O21" s="12"/>
      <c r="P21" s="76">
        <f t="shared" si="3"/>
        <v>0</v>
      </c>
    </row>
    <row r="22" spans="1:19">
      <c r="A22" s="85" t="str">
        <f>PREVISIONNEL!A22</f>
        <v>Achat locaux, travaux</v>
      </c>
      <c r="B22" s="15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2"/>
      <c r="P22" s="81">
        <f t="shared" si="3"/>
        <v>0</v>
      </c>
    </row>
    <row r="23" spans="1:19">
      <c r="A23" s="85" t="str">
        <f>PREVISIONNEL!A23</f>
        <v>Retrait compte courant</v>
      </c>
      <c r="B23" s="15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2"/>
      <c r="P23" s="81">
        <f t="shared" si="3"/>
        <v>0</v>
      </c>
    </row>
    <row r="24" spans="1:19">
      <c r="A24" s="85" t="str">
        <f>PREVISIONNEL!A24</f>
        <v>Remboursement emprunt 1</v>
      </c>
      <c r="B24" s="15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2"/>
      <c r="P24" s="81">
        <f t="shared" si="3"/>
        <v>0</v>
      </c>
    </row>
    <row r="25" spans="1:19">
      <c r="A25" s="85" t="str">
        <f>PREVISIONNEL!A25</f>
        <v>Remboursement emprunt 2</v>
      </c>
      <c r="B25" s="15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2"/>
      <c r="P25" s="81">
        <f t="shared" si="3"/>
        <v>0</v>
      </c>
    </row>
    <row r="26" spans="1:19">
      <c r="A26" s="85" t="str">
        <f>PREVISIONNEL!A26</f>
        <v>TVA reversée = ( si TVA COLLECTEE&gt; TVA DEDUCTIBLE)</v>
      </c>
      <c r="B26" s="20"/>
      <c r="C26" s="21"/>
      <c r="D26" s="21"/>
      <c r="E26" s="21"/>
      <c r="F26" s="21"/>
      <c r="G26" s="21"/>
      <c r="H26" s="21"/>
      <c r="I26" s="21"/>
      <c r="J26" s="21"/>
      <c r="K26" s="21"/>
      <c r="L26" s="22"/>
      <c r="M26" s="22"/>
      <c r="N26" s="22"/>
      <c r="O26" s="12"/>
      <c r="P26" s="77">
        <f t="shared" si="3"/>
        <v>0</v>
      </c>
    </row>
    <row r="27" spans="1:19">
      <c r="A27" s="85">
        <f>PREVISIONNEL!A27</f>
        <v>0</v>
      </c>
      <c r="B27" s="25"/>
      <c r="C27" s="26"/>
      <c r="D27" s="26"/>
      <c r="E27" s="26"/>
      <c r="F27" s="26"/>
      <c r="G27" s="26"/>
      <c r="H27" s="26"/>
      <c r="I27" s="26"/>
      <c r="J27" s="26"/>
      <c r="K27" s="26"/>
      <c r="L27" s="27"/>
      <c r="M27" s="27"/>
      <c r="N27" s="27"/>
      <c r="O27" s="12"/>
      <c r="P27" s="77">
        <f t="shared" si="3"/>
        <v>0</v>
      </c>
    </row>
    <row r="28" spans="1:19">
      <c r="A28" s="85" t="str">
        <f>PREVISIONNEL!A28</f>
        <v xml:space="preserve">Achats consommés, matières premières </v>
      </c>
      <c r="B28" s="9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2"/>
      <c r="P28" s="82">
        <f t="shared" si="3"/>
        <v>0</v>
      </c>
    </row>
    <row r="29" spans="1:19">
      <c r="A29" s="85" t="str">
        <f>PREVISIONNEL!A29</f>
        <v>Loyer</v>
      </c>
      <c r="B29" s="15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2"/>
      <c r="P29" s="81">
        <f t="shared" si="3"/>
        <v>0</v>
      </c>
      <c r="S29" t="s">
        <v>60</v>
      </c>
    </row>
    <row r="30" spans="1:19">
      <c r="A30" s="85" t="str">
        <f>PREVISIONNEL!A30</f>
        <v>EDF, GDF, eau</v>
      </c>
      <c r="B30" s="15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2"/>
      <c r="P30" s="81">
        <f t="shared" si="3"/>
        <v>0</v>
      </c>
    </row>
    <row r="31" spans="1:19">
      <c r="A31" s="85" t="str">
        <f>PREVISIONNEL!A31</f>
        <v>Fournitures diverses</v>
      </c>
      <c r="B31" s="15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2"/>
      <c r="P31" s="81">
        <f t="shared" si="3"/>
        <v>0</v>
      </c>
    </row>
    <row r="32" spans="1:19">
      <c r="A32" s="85" t="str">
        <f>PREVISIONNEL!A32</f>
        <v>Fournitures autres</v>
      </c>
      <c r="B32" s="15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2"/>
      <c r="P32" s="81">
        <f t="shared" si="3"/>
        <v>0</v>
      </c>
    </row>
    <row r="33" spans="1:16">
      <c r="A33" s="85" t="str">
        <f>PREVISIONNEL!A33</f>
        <v>Entretien, réparations</v>
      </c>
      <c r="B33" s="15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2"/>
      <c r="P33" s="81">
        <f t="shared" si="3"/>
        <v>0</v>
      </c>
    </row>
    <row r="34" spans="1:16">
      <c r="A34" s="85" t="str">
        <f>PREVISIONNEL!A34</f>
        <v>Assurances</v>
      </c>
      <c r="B34" s="15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2"/>
      <c r="P34" s="81">
        <f t="shared" si="3"/>
        <v>0</v>
      </c>
    </row>
    <row r="35" spans="1:16">
      <c r="A35" s="85" t="str">
        <f>PREVISIONNEL!A35</f>
        <v>Honoraires comptables</v>
      </c>
      <c r="B35" s="15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2"/>
      <c r="P35" s="81">
        <f t="shared" si="3"/>
        <v>0</v>
      </c>
    </row>
    <row r="36" spans="1:16">
      <c r="A36" s="85" t="str">
        <f>PREVISIONNEL!A36</f>
        <v>Publicité</v>
      </c>
      <c r="B36" s="15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2"/>
      <c r="P36" s="81">
        <f t="shared" si="3"/>
        <v>0</v>
      </c>
    </row>
    <row r="37" spans="1:16">
      <c r="A37" s="85" t="str">
        <f>PREVISIONNEL!A37</f>
        <v>Transporteurs</v>
      </c>
      <c r="B37" s="15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2"/>
      <c r="P37" s="81">
        <f t="shared" si="3"/>
        <v>0</v>
      </c>
    </row>
    <row r="38" spans="1:16">
      <c r="A38" s="85" t="str">
        <f>PREVISIONNEL!A38</f>
        <v>Frais de déplacements</v>
      </c>
      <c r="B38" s="15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2"/>
      <c r="P38" s="81">
        <f t="shared" si="3"/>
        <v>0</v>
      </c>
    </row>
    <row r="39" spans="1:16">
      <c r="A39" s="85" t="str">
        <f>PREVISIONNEL!A39</f>
        <v>Poste et télécommunications</v>
      </c>
      <c r="B39" s="15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2"/>
      <c r="P39" s="81">
        <f t="shared" si="3"/>
        <v>0</v>
      </c>
    </row>
    <row r="40" spans="1:16">
      <c r="A40" s="85" t="str">
        <f>PREVISIONNEL!A40</f>
        <v>Abonnements, cotisations</v>
      </c>
      <c r="B40" s="15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2"/>
      <c r="P40" s="81">
        <f t="shared" si="3"/>
        <v>0</v>
      </c>
    </row>
    <row r="41" spans="1:16">
      <c r="A41" s="85" t="str">
        <f>PREVISIONNEL!A41</f>
        <v>Frais bancaires, agios</v>
      </c>
      <c r="B41" s="15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2"/>
      <c r="P41" s="81">
        <f t="shared" si="3"/>
        <v>0</v>
      </c>
    </row>
    <row r="42" spans="1:16">
      <c r="A42" s="85" t="str">
        <f>PREVISIONNEL!A42</f>
        <v>Rémunération Dirigeant</v>
      </c>
      <c r="B42" s="15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2"/>
      <c r="P42" s="81">
        <f t="shared" si="3"/>
        <v>0</v>
      </c>
    </row>
    <row r="43" spans="1:16">
      <c r="A43" s="85" t="str">
        <f>PREVISIONNEL!A43</f>
        <v>Charges sociales Dirigeant</v>
      </c>
      <c r="B43" s="15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2"/>
      <c r="P43" s="76">
        <f t="shared" si="3"/>
        <v>0</v>
      </c>
    </row>
    <row r="44" spans="1:16">
      <c r="A44" s="85" t="str">
        <f>PREVISIONNEL!A44</f>
        <v>Salaires</v>
      </c>
      <c r="B44" s="15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2"/>
      <c r="P44" s="76">
        <f t="shared" si="3"/>
        <v>0</v>
      </c>
    </row>
    <row r="45" spans="1:16">
      <c r="A45" s="85" t="str">
        <f>PREVISIONNEL!A45</f>
        <v>Charges sociales salariés</v>
      </c>
      <c r="B45" s="15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2"/>
      <c r="P45" s="76">
        <f t="shared" si="3"/>
        <v>0</v>
      </c>
    </row>
    <row r="46" spans="1:16">
      <c r="A46" s="85">
        <f>PREVISIONNEL!A46</f>
        <v>0</v>
      </c>
      <c r="B46" s="15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2"/>
      <c r="P46" s="76">
        <f t="shared" si="3"/>
        <v>0</v>
      </c>
    </row>
    <row r="47" spans="1:16">
      <c r="A47" s="85">
        <f>PREVISIONNEL!A47</f>
        <v>0</v>
      </c>
      <c r="B47" s="20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12"/>
      <c r="P47" s="77">
        <f t="shared" si="3"/>
        <v>0</v>
      </c>
    </row>
    <row r="48" spans="1:16">
      <c r="A48" s="57" t="s">
        <v>44</v>
      </c>
      <c r="B48" s="70">
        <f t="shared" ref="B48:N48" si="4">+SUM(B20:B47)</f>
        <v>0</v>
      </c>
      <c r="C48" s="70">
        <f t="shared" si="4"/>
        <v>0</v>
      </c>
      <c r="D48" s="70">
        <f t="shared" si="4"/>
        <v>0</v>
      </c>
      <c r="E48" s="70">
        <f t="shared" si="4"/>
        <v>0</v>
      </c>
      <c r="F48" s="70">
        <f t="shared" si="4"/>
        <v>0</v>
      </c>
      <c r="G48" s="70">
        <f t="shared" si="4"/>
        <v>0</v>
      </c>
      <c r="H48" s="70">
        <f t="shared" si="4"/>
        <v>0</v>
      </c>
      <c r="I48" s="70">
        <f t="shared" si="4"/>
        <v>0</v>
      </c>
      <c r="J48" s="70">
        <f t="shared" si="4"/>
        <v>0</v>
      </c>
      <c r="K48" s="70">
        <f t="shared" si="4"/>
        <v>0</v>
      </c>
      <c r="L48" s="70">
        <f t="shared" si="4"/>
        <v>0</v>
      </c>
      <c r="M48" s="70">
        <f t="shared" si="4"/>
        <v>0</v>
      </c>
      <c r="N48" s="70">
        <f t="shared" si="4"/>
        <v>0</v>
      </c>
      <c r="O48" s="12"/>
      <c r="P48" s="70">
        <f t="shared" si="3"/>
        <v>0</v>
      </c>
    </row>
    <row r="49" spans="1:16">
      <c r="A49" s="58" t="s">
        <v>45</v>
      </c>
      <c r="B49" s="71">
        <f t="shared" ref="B49:N49" si="5">+B17-B48</f>
        <v>0</v>
      </c>
      <c r="C49" s="71">
        <f t="shared" si="5"/>
        <v>0</v>
      </c>
      <c r="D49" s="71">
        <f t="shared" si="5"/>
        <v>0</v>
      </c>
      <c r="E49" s="71">
        <f t="shared" si="5"/>
        <v>0</v>
      </c>
      <c r="F49" s="71">
        <f t="shared" si="5"/>
        <v>0</v>
      </c>
      <c r="G49" s="71">
        <f t="shared" si="5"/>
        <v>0</v>
      </c>
      <c r="H49" s="71">
        <f t="shared" si="5"/>
        <v>0</v>
      </c>
      <c r="I49" s="71">
        <f t="shared" si="5"/>
        <v>0</v>
      </c>
      <c r="J49" s="71">
        <f t="shared" si="5"/>
        <v>0</v>
      </c>
      <c r="K49" s="71">
        <f t="shared" si="5"/>
        <v>0</v>
      </c>
      <c r="L49" s="71">
        <f t="shared" si="5"/>
        <v>0</v>
      </c>
      <c r="M49" s="71">
        <f t="shared" si="5"/>
        <v>0</v>
      </c>
      <c r="N49" s="71">
        <f t="shared" si="5"/>
        <v>0</v>
      </c>
      <c r="O49" s="45"/>
      <c r="P49" s="71">
        <f t="shared" si="3"/>
        <v>0</v>
      </c>
    </row>
    <row r="50" spans="1:16" ht="15.75" thickBot="1">
      <c r="A50" s="59" t="s">
        <v>46</v>
      </c>
      <c r="B50" s="88">
        <v>0</v>
      </c>
      <c r="C50" s="72">
        <f>+B50+C49</f>
        <v>0</v>
      </c>
      <c r="D50" s="72">
        <f>+C50+D49</f>
        <v>0</v>
      </c>
      <c r="E50" s="72">
        <f t="shared" ref="E50:N50" si="6">+D50+E49</f>
        <v>0</v>
      </c>
      <c r="F50" s="72">
        <f t="shared" si="6"/>
        <v>0</v>
      </c>
      <c r="G50" s="72">
        <f t="shared" si="6"/>
        <v>0</v>
      </c>
      <c r="H50" s="72">
        <f t="shared" si="6"/>
        <v>0</v>
      </c>
      <c r="I50" s="72">
        <f>+H50+I49</f>
        <v>0</v>
      </c>
      <c r="J50" s="72">
        <f t="shared" si="6"/>
        <v>0</v>
      </c>
      <c r="K50" s="72">
        <f t="shared" si="6"/>
        <v>0</v>
      </c>
      <c r="L50" s="72">
        <f t="shared" si="6"/>
        <v>0</v>
      </c>
      <c r="M50" s="72">
        <f t="shared" si="6"/>
        <v>0</v>
      </c>
      <c r="N50" s="72">
        <f t="shared" si="6"/>
        <v>0</v>
      </c>
      <c r="O50" s="12"/>
      <c r="P50" s="72">
        <f>N50</f>
        <v>0</v>
      </c>
    </row>
    <row r="51" spans="1:16">
      <c r="A51" s="46"/>
      <c r="P51" s="2"/>
    </row>
  </sheetData>
  <sheetProtection algorithmName="SHA-512" hashValue="VQCIqZrhIZ1aaeXt127m4K5eWBpQTiZ8JrYdCq7tsuli0cLyVMyGgxhn5NKk9lTbdTF3KV0K9VH1X29BwR7F+w==" saltValue="pSiv3qzc59hn4GgmEbmCfQ==" spinCount="100000" sheet="1" objects="1" scenarios="1" selectLockedCells="1"/>
  <conditionalFormatting sqref="B50:P50">
    <cfRule type="cellIs" dxfId="3" priority="1" operator="lessThan">
      <formula>0</formula>
    </cfRule>
    <cfRule type="cellIs" dxfId="2" priority="2" operator="greater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0"/>
  <sheetViews>
    <sheetView topLeftCell="A16" workbookViewId="0">
      <selection activeCell="G27" sqref="G27"/>
    </sheetView>
  </sheetViews>
  <sheetFormatPr baseColWidth="10" defaultRowHeight="15"/>
  <cols>
    <col min="1" max="1" width="69.42578125" style="92" customWidth="1"/>
    <col min="2" max="16384" width="11.42578125" style="92"/>
  </cols>
  <sheetData>
    <row r="1" spans="1:16" ht="21">
      <c r="A1" s="89" t="str">
        <f>PREVISIONNEL!A1</f>
        <v>ANNEE :</v>
      </c>
      <c r="B1" s="90"/>
      <c r="C1" s="91" t="s">
        <v>59</v>
      </c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</row>
    <row r="2" spans="1:16">
      <c r="A2" s="89" t="str">
        <f>PREVISIONNEL!A2</f>
        <v>NOM:</v>
      </c>
      <c r="B2" s="93"/>
      <c r="C2" s="94" t="s">
        <v>52</v>
      </c>
      <c r="D2" s="93"/>
      <c r="E2" s="95"/>
      <c r="F2" s="95"/>
      <c r="G2" s="95"/>
      <c r="H2" s="95"/>
      <c r="I2" s="95"/>
      <c r="J2" s="95"/>
      <c r="K2" s="95"/>
      <c r="L2" s="95"/>
      <c r="M2" s="95"/>
      <c r="N2" s="95"/>
      <c r="O2" s="89"/>
    </row>
    <row r="3" spans="1:16" ht="15.75">
      <c r="A3" s="96" t="str">
        <f>PREVISIONNEL!A3</f>
        <v>MOIS</v>
      </c>
      <c r="B3" s="97" t="str">
        <f>PREVISIONNEL!B3</f>
        <v>démarrage</v>
      </c>
      <c r="C3" s="97" t="str">
        <f>PREVISIONNEL!C3</f>
        <v>janvier</v>
      </c>
      <c r="D3" s="97" t="str">
        <f>PREVISIONNEL!D3</f>
        <v>février</v>
      </c>
      <c r="E3" s="97" t="str">
        <f>PREVISIONNEL!E3</f>
        <v>mars</v>
      </c>
      <c r="F3" s="97" t="str">
        <f>PREVISIONNEL!F3</f>
        <v>avril</v>
      </c>
      <c r="G3" s="97" t="str">
        <f>PREVISIONNEL!G3</f>
        <v>mai</v>
      </c>
      <c r="H3" s="97" t="str">
        <f>PREVISIONNEL!H3</f>
        <v>juin</v>
      </c>
      <c r="I3" s="97" t="str">
        <f>PREVISIONNEL!I3</f>
        <v>juillet</v>
      </c>
      <c r="J3" s="97" t="str">
        <f>PREVISIONNEL!J3</f>
        <v>août</v>
      </c>
      <c r="K3" s="97" t="str">
        <f>PREVISIONNEL!K3</f>
        <v>septembre</v>
      </c>
      <c r="L3" s="97" t="str">
        <f>PREVISIONNEL!L3</f>
        <v>octobre</v>
      </c>
      <c r="M3" s="97" t="str">
        <f>PREVISIONNEL!M3</f>
        <v>novembre</v>
      </c>
      <c r="N3" s="97" t="str">
        <f>PREVISIONNEL!N3</f>
        <v>décembre</v>
      </c>
      <c r="O3" s="98"/>
      <c r="P3" s="73" t="s">
        <v>14</v>
      </c>
    </row>
    <row r="4" spans="1:16">
      <c r="A4" s="89" t="str">
        <f>PREVISIONNEL!A4</f>
        <v>ENTREES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100"/>
      <c r="P4" s="101"/>
    </row>
    <row r="5" spans="1:16">
      <c r="A5" s="96" t="str">
        <f>PREVISIONNEL!A5</f>
        <v>Prêt bancaire 1</v>
      </c>
      <c r="B5" s="102">
        <f>REALISE!B5-PREVISIONNEL!B5</f>
        <v>0</v>
      </c>
      <c r="C5" s="102">
        <f>REALISE!C5-PREVISIONNEL!C5</f>
        <v>0</v>
      </c>
      <c r="D5" s="102">
        <f>REALISE!D5-PREVISIONNEL!D5</f>
        <v>0</v>
      </c>
      <c r="E5" s="102">
        <f>REALISE!E5-PREVISIONNEL!E5</f>
        <v>0</v>
      </c>
      <c r="F5" s="102">
        <f>REALISE!F5-PREVISIONNEL!F5</f>
        <v>0</v>
      </c>
      <c r="G5" s="102">
        <f>REALISE!G5-PREVISIONNEL!G5</f>
        <v>0</v>
      </c>
      <c r="H5" s="102">
        <f>REALISE!H5-PREVISIONNEL!H5</f>
        <v>0</v>
      </c>
      <c r="I5" s="102">
        <f>REALISE!I5-PREVISIONNEL!I5</f>
        <v>0</v>
      </c>
      <c r="J5" s="102">
        <f>REALISE!J5-PREVISIONNEL!J5</f>
        <v>0</v>
      </c>
      <c r="K5" s="102">
        <f>REALISE!K5-PREVISIONNEL!K5</f>
        <v>0</v>
      </c>
      <c r="L5" s="102">
        <f>REALISE!L5-PREVISIONNEL!L5</f>
        <v>0</v>
      </c>
      <c r="M5" s="102">
        <f>REALISE!M5-PREVISIONNEL!M5</f>
        <v>0</v>
      </c>
      <c r="N5" s="102">
        <f>REALISE!N5-PREVISIONNEL!N5</f>
        <v>0</v>
      </c>
      <c r="O5" s="103"/>
      <c r="P5" s="75">
        <f t="shared" ref="P5:P17" si="0">+SUM(B5:N5)</f>
        <v>0</v>
      </c>
    </row>
    <row r="6" spans="1:16">
      <c r="A6" s="96" t="str">
        <f>PREVISIONNEL!A6</f>
        <v>Prêt bancaire 2</v>
      </c>
      <c r="B6" s="102">
        <f>REALISE!B6-PREVISIONNEL!B6</f>
        <v>0</v>
      </c>
      <c r="C6" s="102">
        <f>REALISE!C6-PREVISIONNEL!C6</f>
        <v>0</v>
      </c>
      <c r="D6" s="102">
        <f>REALISE!D6-PREVISIONNEL!D6</f>
        <v>0</v>
      </c>
      <c r="E6" s="102">
        <f>REALISE!E6-PREVISIONNEL!E6</f>
        <v>0</v>
      </c>
      <c r="F6" s="102">
        <f>REALISE!F6-PREVISIONNEL!F6</f>
        <v>0</v>
      </c>
      <c r="G6" s="102">
        <f>REALISE!G6-PREVISIONNEL!G6</f>
        <v>0</v>
      </c>
      <c r="H6" s="102">
        <f>REALISE!H6-PREVISIONNEL!H6</f>
        <v>0</v>
      </c>
      <c r="I6" s="102">
        <f>REALISE!I6-PREVISIONNEL!I6</f>
        <v>0</v>
      </c>
      <c r="J6" s="102">
        <f>REALISE!J6-PREVISIONNEL!J6</f>
        <v>0</v>
      </c>
      <c r="K6" s="102">
        <f>REALISE!K6-PREVISIONNEL!K6</f>
        <v>0</v>
      </c>
      <c r="L6" s="102">
        <f>REALISE!L6-PREVISIONNEL!L6</f>
        <v>0</v>
      </c>
      <c r="M6" s="102">
        <f>REALISE!M6-PREVISIONNEL!M6</f>
        <v>0</v>
      </c>
      <c r="N6" s="102">
        <f>REALISE!N6-PREVISIONNEL!N6</f>
        <v>0</v>
      </c>
      <c r="O6" s="103"/>
      <c r="P6" s="76">
        <f t="shared" si="0"/>
        <v>0</v>
      </c>
    </row>
    <row r="7" spans="1:16">
      <c r="A7" s="96" t="str">
        <f>PREVISIONNEL!A7</f>
        <v>Capital apporté</v>
      </c>
      <c r="B7" s="102">
        <f>REALISE!B7-PREVISIONNEL!B7</f>
        <v>0</v>
      </c>
      <c r="C7" s="102">
        <f>REALISE!C7-PREVISIONNEL!C7</f>
        <v>0</v>
      </c>
      <c r="D7" s="102">
        <f>REALISE!D7-PREVISIONNEL!D7</f>
        <v>0</v>
      </c>
      <c r="E7" s="102">
        <f>REALISE!E7-PREVISIONNEL!E7</f>
        <v>0</v>
      </c>
      <c r="F7" s="102">
        <f>REALISE!F7-PREVISIONNEL!F7</f>
        <v>0</v>
      </c>
      <c r="G7" s="102">
        <f>REALISE!G7-PREVISIONNEL!G7</f>
        <v>0</v>
      </c>
      <c r="H7" s="102">
        <f>REALISE!H7-PREVISIONNEL!H7</f>
        <v>0</v>
      </c>
      <c r="I7" s="102">
        <f>REALISE!I7-PREVISIONNEL!I7</f>
        <v>0</v>
      </c>
      <c r="J7" s="102">
        <f>REALISE!J7-PREVISIONNEL!J7</f>
        <v>0</v>
      </c>
      <c r="K7" s="102">
        <f>REALISE!K7-PREVISIONNEL!K7</f>
        <v>0</v>
      </c>
      <c r="L7" s="102">
        <f>REALISE!L7-PREVISIONNEL!L7</f>
        <v>0</v>
      </c>
      <c r="M7" s="102">
        <f>REALISE!M7-PREVISIONNEL!M7</f>
        <v>0</v>
      </c>
      <c r="N7" s="102">
        <f>REALISE!N7-PREVISIONNEL!N7</f>
        <v>0</v>
      </c>
      <c r="O7" s="103"/>
      <c r="P7" s="76">
        <f t="shared" si="0"/>
        <v>0</v>
      </c>
    </row>
    <row r="8" spans="1:16">
      <c r="A8" s="96" t="str">
        <f>PREVISIONNEL!A8</f>
        <v>Apport en compte courant d'associé</v>
      </c>
      <c r="B8" s="102">
        <f>REALISE!B8-PREVISIONNEL!B8</f>
        <v>0</v>
      </c>
      <c r="C8" s="102">
        <f>REALISE!C8-PREVISIONNEL!C8</f>
        <v>0</v>
      </c>
      <c r="D8" s="102">
        <f>REALISE!D8-PREVISIONNEL!D8</f>
        <v>0</v>
      </c>
      <c r="E8" s="102">
        <f>REALISE!E8-PREVISIONNEL!E8</f>
        <v>0</v>
      </c>
      <c r="F8" s="102">
        <f>REALISE!F8-PREVISIONNEL!F8</f>
        <v>0</v>
      </c>
      <c r="G8" s="102">
        <f>REALISE!G8-PREVISIONNEL!G8</f>
        <v>0</v>
      </c>
      <c r="H8" s="102">
        <f>REALISE!H8-PREVISIONNEL!H8</f>
        <v>0</v>
      </c>
      <c r="I8" s="102">
        <f>REALISE!I8-PREVISIONNEL!I8</f>
        <v>0</v>
      </c>
      <c r="J8" s="102">
        <f>REALISE!J8-PREVISIONNEL!J8</f>
        <v>0</v>
      </c>
      <c r="K8" s="102">
        <f>REALISE!K8-PREVISIONNEL!K8</f>
        <v>0</v>
      </c>
      <c r="L8" s="102">
        <f>REALISE!L8-PREVISIONNEL!L8</f>
        <v>0</v>
      </c>
      <c r="M8" s="102">
        <f>REALISE!M8-PREVISIONNEL!M8</f>
        <v>0</v>
      </c>
      <c r="N8" s="102">
        <f>REALISE!N8-PREVISIONNEL!N8</f>
        <v>0</v>
      </c>
      <c r="O8" s="103"/>
      <c r="P8" s="76">
        <f t="shared" si="0"/>
        <v>0</v>
      </c>
    </row>
    <row r="9" spans="1:16">
      <c r="A9" s="96" t="str">
        <f>PREVISIONNEL!A9</f>
        <v>TVA récupérée (crédit) =( si TVA COLLECTEE&lt; TVA DEDUCTIBLE)</v>
      </c>
      <c r="B9" s="102">
        <f>REALISE!B9-PREVISIONNEL!B9</f>
        <v>0</v>
      </c>
      <c r="C9" s="102">
        <f>REALISE!C9-PREVISIONNEL!C9</f>
        <v>0</v>
      </c>
      <c r="D9" s="102">
        <f>REALISE!D9-PREVISIONNEL!D9</f>
        <v>0</v>
      </c>
      <c r="E9" s="102">
        <f>REALISE!E9-PREVISIONNEL!E9</f>
        <v>0</v>
      </c>
      <c r="F9" s="102">
        <f>REALISE!F9-PREVISIONNEL!F9</f>
        <v>0</v>
      </c>
      <c r="G9" s="102">
        <f>REALISE!G9-PREVISIONNEL!G9</f>
        <v>0</v>
      </c>
      <c r="H9" s="102">
        <f>REALISE!H9-PREVISIONNEL!H9</f>
        <v>0</v>
      </c>
      <c r="I9" s="102">
        <f>REALISE!I9-PREVISIONNEL!I9</f>
        <v>0</v>
      </c>
      <c r="J9" s="102">
        <f>REALISE!J9-PREVISIONNEL!J9</f>
        <v>0</v>
      </c>
      <c r="K9" s="102">
        <f>REALISE!K9-PREVISIONNEL!K9</f>
        <v>0</v>
      </c>
      <c r="L9" s="102">
        <f>REALISE!L9-PREVISIONNEL!L9</f>
        <v>0</v>
      </c>
      <c r="M9" s="102">
        <f>REALISE!M9-PREVISIONNEL!M9</f>
        <v>0</v>
      </c>
      <c r="N9" s="102">
        <f>REALISE!N9-PREVISIONNEL!N9</f>
        <v>0</v>
      </c>
      <c r="O9" s="103"/>
      <c r="P9" s="77">
        <f t="shared" si="0"/>
        <v>0</v>
      </c>
    </row>
    <row r="10" spans="1:16">
      <c r="A10" s="96">
        <f>PREVISIONNEL!A10</f>
        <v>0</v>
      </c>
      <c r="B10" s="102">
        <f>REALISE!B10-PREVISIONNEL!B10</f>
        <v>0</v>
      </c>
      <c r="C10" s="102">
        <f>REALISE!C10-PREVISIONNEL!C10</f>
        <v>0</v>
      </c>
      <c r="D10" s="102">
        <f>REALISE!D10-PREVISIONNEL!D10</f>
        <v>0</v>
      </c>
      <c r="E10" s="102">
        <f>REALISE!E10-PREVISIONNEL!E10</f>
        <v>0</v>
      </c>
      <c r="F10" s="102">
        <f>REALISE!F10-PREVISIONNEL!F10</f>
        <v>0</v>
      </c>
      <c r="G10" s="102">
        <f>REALISE!G10-PREVISIONNEL!G10</f>
        <v>0</v>
      </c>
      <c r="H10" s="102">
        <f>REALISE!H10-PREVISIONNEL!H10</f>
        <v>0</v>
      </c>
      <c r="I10" s="102">
        <f>REALISE!I10-PREVISIONNEL!I10</f>
        <v>0</v>
      </c>
      <c r="J10" s="102">
        <f>REALISE!J10-PREVISIONNEL!J10</f>
        <v>0</v>
      </c>
      <c r="K10" s="102">
        <f>REALISE!K10-PREVISIONNEL!K10</f>
        <v>0</v>
      </c>
      <c r="L10" s="102">
        <f>REALISE!L10-PREVISIONNEL!L10</f>
        <v>0</v>
      </c>
      <c r="M10" s="102">
        <f>REALISE!M10-PREVISIONNEL!M10</f>
        <v>0</v>
      </c>
      <c r="N10" s="102">
        <f>REALISE!N10-PREVISIONNEL!N10</f>
        <v>0</v>
      </c>
      <c r="O10" s="103"/>
      <c r="P10" s="77">
        <f t="shared" ref="P10" si="1">+SUM(B10:N10)</f>
        <v>0</v>
      </c>
    </row>
    <row r="11" spans="1:16">
      <c r="A11" s="96" t="str">
        <f>PREVISIONNEL!A11</f>
        <v>Recettes TTC client type 1</v>
      </c>
      <c r="B11" s="102">
        <f>REALISE!B11-PREVISIONNEL!B11</f>
        <v>0</v>
      </c>
      <c r="C11" s="102">
        <f>REALISE!C11-PREVISIONNEL!C11</f>
        <v>0</v>
      </c>
      <c r="D11" s="102">
        <f>REALISE!D11-PREVISIONNEL!D11</f>
        <v>0</v>
      </c>
      <c r="E11" s="102">
        <f>REALISE!E11-PREVISIONNEL!E11</f>
        <v>0</v>
      </c>
      <c r="F11" s="102">
        <f>REALISE!F11-PREVISIONNEL!F11</f>
        <v>0</v>
      </c>
      <c r="G11" s="102">
        <f>REALISE!G11-PREVISIONNEL!G11</f>
        <v>0</v>
      </c>
      <c r="H11" s="102">
        <f>REALISE!H11-PREVISIONNEL!H11</f>
        <v>0</v>
      </c>
      <c r="I11" s="102">
        <f>REALISE!I11-PREVISIONNEL!I11</f>
        <v>0</v>
      </c>
      <c r="J11" s="102">
        <f>REALISE!J11-PREVISIONNEL!J11</f>
        <v>0</v>
      </c>
      <c r="K11" s="102">
        <f>REALISE!K11-PREVISIONNEL!K11</f>
        <v>0</v>
      </c>
      <c r="L11" s="102">
        <f>REALISE!L11-PREVISIONNEL!L11</f>
        <v>0</v>
      </c>
      <c r="M11" s="102">
        <f>REALISE!M11-PREVISIONNEL!M11</f>
        <v>0</v>
      </c>
      <c r="N11" s="102">
        <f>REALISE!N11-PREVISIONNEL!N11</f>
        <v>0</v>
      </c>
      <c r="O11" s="103"/>
      <c r="P11" s="75">
        <f t="shared" si="0"/>
        <v>0</v>
      </c>
    </row>
    <row r="12" spans="1:16">
      <c r="A12" s="96" t="str">
        <f>PREVISIONNEL!A12</f>
        <v>Recettes TTC client type 2</v>
      </c>
      <c r="B12" s="102">
        <f>REALISE!B12-PREVISIONNEL!B12</f>
        <v>0</v>
      </c>
      <c r="C12" s="102">
        <f>REALISE!C12-PREVISIONNEL!C12</f>
        <v>0</v>
      </c>
      <c r="D12" s="102">
        <f>REALISE!D12-PREVISIONNEL!D12</f>
        <v>0</v>
      </c>
      <c r="E12" s="102">
        <f>REALISE!E12-PREVISIONNEL!E12</f>
        <v>0</v>
      </c>
      <c r="F12" s="102">
        <f>REALISE!F12-PREVISIONNEL!F12</f>
        <v>0</v>
      </c>
      <c r="G12" s="102">
        <f>REALISE!G12-PREVISIONNEL!G12</f>
        <v>0</v>
      </c>
      <c r="H12" s="102">
        <f>REALISE!H12-PREVISIONNEL!H12</f>
        <v>0</v>
      </c>
      <c r="I12" s="102">
        <f>REALISE!I12-PREVISIONNEL!I12</f>
        <v>0</v>
      </c>
      <c r="J12" s="102">
        <f>REALISE!J12-PREVISIONNEL!J12</f>
        <v>0</v>
      </c>
      <c r="K12" s="102">
        <f>REALISE!K12-PREVISIONNEL!K12</f>
        <v>0</v>
      </c>
      <c r="L12" s="102">
        <f>REALISE!L12-PREVISIONNEL!L12</f>
        <v>0</v>
      </c>
      <c r="M12" s="102">
        <f>REALISE!M12-PREVISIONNEL!M12</f>
        <v>0</v>
      </c>
      <c r="N12" s="102">
        <f>REALISE!N12-PREVISIONNEL!N12</f>
        <v>0</v>
      </c>
      <c r="O12" s="103"/>
      <c r="P12" s="76">
        <f t="shared" si="0"/>
        <v>0</v>
      </c>
    </row>
    <row r="13" spans="1:16">
      <c r="A13" s="96" t="str">
        <f>PREVISIONNEL!A13</f>
        <v>Recettes TTC client type 3</v>
      </c>
      <c r="B13" s="102">
        <f>REALISE!B13-PREVISIONNEL!B13</f>
        <v>0</v>
      </c>
      <c r="C13" s="102">
        <f>REALISE!C13-PREVISIONNEL!C13</f>
        <v>0</v>
      </c>
      <c r="D13" s="102">
        <f>REALISE!D13-PREVISIONNEL!D13</f>
        <v>0</v>
      </c>
      <c r="E13" s="102">
        <f>REALISE!E13-PREVISIONNEL!E13</f>
        <v>0</v>
      </c>
      <c r="F13" s="102">
        <f>REALISE!F13-PREVISIONNEL!F13</f>
        <v>0</v>
      </c>
      <c r="G13" s="102">
        <f>REALISE!G13-PREVISIONNEL!G13</f>
        <v>0</v>
      </c>
      <c r="H13" s="102">
        <f>REALISE!H13-PREVISIONNEL!H13</f>
        <v>0</v>
      </c>
      <c r="I13" s="102">
        <f>REALISE!I13-PREVISIONNEL!I13</f>
        <v>0</v>
      </c>
      <c r="J13" s="102">
        <f>REALISE!J13-PREVISIONNEL!J13</f>
        <v>0</v>
      </c>
      <c r="K13" s="102">
        <f>REALISE!K13-PREVISIONNEL!K13</f>
        <v>0</v>
      </c>
      <c r="L13" s="102">
        <f>REALISE!L13-PREVISIONNEL!L13</f>
        <v>0</v>
      </c>
      <c r="M13" s="102">
        <f>REALISE!M13-PREVISIONNEL!M13</f>
        <v>0</v>
      </c>
      <c r="N13" s="102">
        <f>REALISE!N13-PREVISIONNEL!N13</f>
        <v>0</v>
      </c>
      <c r="O13" s="103"/>
      <c r="P13" s="76">
        <f t="shared" si="0"/>
        <v>0</v>
      </c>
    </row>
    <row r="14" spans="1:16">
      <c r="A14" s="96" t="str">
        <f>PREVISIONNEL!A14</f>
        <v>Recettes TTC client type 4</v>
      </c>
      <c r="B14" s="102">
        <f>REALISE!B14-PREVISIONNEL!B14</f>
        <v>0</v>
      </c>
      <c r="C14" s="102">
        <f>REALISE!C14-PREVISIONNEL!C14</f>
        <v>0</v>
      </c>
      <c r="D14" s="102">
        <f>REALISE!D14-PREVISIONNEL!D14</f>
        <v>0</v>
      </c>
      <c r="E14" s="102">
        <f>REALISE!E14-PREVISIONNEL!E14</f>
        <v>0</v>
      </c>
      <c r="F14" s="102">
        <f>REALISE!F14-PREVISIONNEL!F14</f>
        <v>0</v>
      </c>
      <c r="G14" s="102">
        <f>REALISE!G14-PREVISIONNEL!G14</f>
        <v>0</v>
      </c>
      <c r="H14" s="102">
        <f>REALISE!H14-PREVISIONNEL!H14</f>
        <v>0</v>
      </c>
      <c r="I14" s="102">
        <f>REALISE!I14-PREVISIONNEL!I14</f>
        <v>0</v>
      </c>
      <c r="J14" s="102">
        <f>REALISE!J14-PREVISIONNEL!J14</f>
        <v>0</v>
      </c>
      <c r="K14" s="102">
        <f>REALISE!K14-PREVISIONNEL!K14</f>
        <v>0</v>
      </c>
      <c r="L14" s="102">
        <f>REALISE!L14-PREVISIONNEL!L14</f>
        <v>0</v>
      </c>
      <c r="M14" s="102">
        <f>REALISE!M14-PREVISIONNEL!M14</f>
        <v>0</v>
      </c>
      <c r="N14" s="102">
        <f>REALISE!N14-PREVISIONNEL!N14</f>
        <v>0</v>
      </c>
      <c r="O14" s="103"/>
      <c r="P14" s="76">
        <f t="shared" si="0"/>
        <v>0</v>
      </c>
    </row>
    <row r="15" spans="1:16">
      <c r="A15" s="96" t="str">
        <f>PREVISIONNEL!A15</f>
        <v>Recettes TTC client type 5</v>
      </c>
      <c r="B15" s="102">
        <f>REALISE!B15-PREVISIONNEL!B15</f>
        <v>0</v>
      </c>
      <c r="C15" s="102">
        <f>REALISE!C15-PREVISIONNEL!C15</f>
        <v>0</v>
      </c>
      <c r="D15" s="102">
        <f>REALISE!D15-PREVISIONNEL!D15</f>
        <v>0</v>
      </c>
      <c r="E15" s="102">
        <f>REALISE!E15-PREVISIONNEL!E15</f>
        <v>0</v>
      </c>
      <c r="F15" s="102">
        <f>REALISE!F15-PREVISIONNEL!F15</f>
        <v>0</v>
      </c>
      <c r="G15" s="102">
        <f>REALISE!G15-PREVISIONNEL!G15</f>
        <v>0</v>
      </c>
      <c r="H15" s="102">
        <f>REALISE!H15-PREVISIONNEL!H15</f>
        <v>0</v>
      </c>
      <c r="I15" s="102">
        <f>REALISE!I15-PREVISIONNEL!I15</f>
        <v>0</v>
      </c>
      <c r="J15" s="102">
        <f>REALISE!J15-PREVISIONNEL!J15</f>
        <v>0</v>
      </c>
      <c r="K15" s="102">
        <f>REALISE!K15-PREVISIONNEL!K15</f>
        <v>0</v>
      </c>
      <c r="L15" s="102">
        <f>REALISE!L15-PREVISIONNEL!L15</f>
        <v>0</v>
      </c>
      <c r="M15" s="102">
        <f>REALISE!M15-PREVISIONNEL!M15</f>
        <v>0</v>
      </c>
      <c r="N15" s="102">
        <f>REALISE!N15-PREVISIONNEL!N15</f>
        <v>0</v>
      </c>
      <c r="O15" s="103"/>
      <c r="P15" s="76">
        <f t="shared" si="0"/>
        <v>0</v>
      </c>
    </row>
    <row r="16" spans="1:16">
      <c r="A16" s="96">
        <f>PREVISIONNEL!A16</f>
        <v>0</v>
      </c>
      <c r="B16" s="102">
        <f>REALISE!B16-PREVISIONNEL!B16</f>
        <v>0</v>
      </c>
      <c r="C16" s="102">
        <f>REALISE!C16-PREVISIONNEL!C16</f>
        <v>0</v>
      </c>
      <c r="D16" s="102">
        <f>REALISE!D16-PREVISIONNEL!D16</f>
        <v>0</v>
      </c>
      <c r="E16" s="102">
        <f>REALISE!E16-PREVISIONNEL!E16</f>
        <v>0</v>
      </c>
      <c r="F16" s="102">
        <f>REALISE!F16-PREVISIONNEL!F16</f>
        <v>0</v>
      </c>
      <c r="G16" s="102">
        <f>REALISE!G16-PREVISIONNEL!G16</f>
        <v>0</v>
      </c>
      <c r="H16" s="102">
        <f>REALISE!H16-PREVISIONNEL!H16</f>
        <v>0</v>
      </c>
      <c r="I16" s="102">
        <f>REALISE!I16-PREVISIONNEL!I16</f>
        <v>0</v>
      </c>
      <c r="J16" s="102">
        <f>REALISE!J16-PREVISIONNEL!J16</f>
        <v>0</v>
      </c>
      <c r="K16" s="102">
        <f>REALISE!K16-PREVISIONNEL!K16</f>
        <v>0</v>
      </c>
      <c r="L16" s="102">
        <f>REALISE!L16-PREVISIONNEL!L16</f>
        <v>0</v>
      </c>
      <c r="M16" s="102">
        <f>REALISE!M16-PREVISIONNEL!M16</f>
        <v>0</v>
      </c>
      <c r="N16" s="102">
        <f>REALISE!N16-PREVISIONNEL!N16</f>
        <v>0</v>
      </c>
      <c r="O16" s="103"/>
      <c r="P16" s="77">
        <f t="shared" si="0"/>
        <v>0</v>
      </c>
    </row>
    <row r="17" spans="1:16" ht="15.75" thickBot="1">
      <c r="A17" s="89" t="str">
        <f>PREVISIONNEL!A17</f>
        <v>TOTAL ENTREES</v>
      </c>
      <c r="B17" s="104">
        <f t="shared" ref="B17:L17" si="2">+SUM(B5:B16)</f>
        <v>0</v>
      </c>
      <c r="C17" s="104">
        <f t="shared" si="2"/>
        <v>0</v>
      </c>
      <c r="D17" s="104">
        <f t="shared" si="2"/>
        <v>0</v>
      </c>
      <c r="E17" s="104">
        <f t="shared" si="2"/>
        <v>0</v>
      </c>
      <c r="F17" s="104">
        <f t="shared" si="2"/>
        <v>0</v>
      </c>
      <c r="G17" s="104">
        <f t="shared" si="2"/>
        <v>0</v>
      </c>
      <c r="H17" s="104">
        <f t="shared" si="2"/>
        <v>0</v>
      </c>
      <c r="I17" s="104">
        <f t="shared" si="2"/>
        <v>0</v>
      </c>
      <c r="J17" s="104">
        <f t="shared" si="2"/>
        <v>0</v>
      </c>
      <c r="K17" s="104">
        <f t="shared" si="2"/>
        <v>0</v>
      </c>
      <c r="L17" s="104">
        <f t="shared" si="2"/>
        <v>0</v>
      </c>
      <c r="M17" s="104">
        <f t="shared" ref="M17:N17" si="3">+SUM(M5:M16)</f>
        <v>0</v>
      </c>
      <c r="N17" s="104">
        <f t="shared" si="3"/>
        <v>0</v>
      </c>
      <c r="O17" s="105"/>
      <c r="P17" s="104">
        <f t="shared" si="0"/>
        <v>0</v>
      </c>
    </row>
    <row r="18" spans="1:16">
      <c r="A18" s="96">
        <f>PREVISIONNEL!A18</f>
        <v>0</v>
      </c>
      <c r="B18" s="106"/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7"/>
      <c r="O18" s="105"/>
      <c r="P18" s="79"/>
    </row>
    <row r="19" spans="1:16">
      <c r="A19" s="108" t="str">
        <f>PREVISIONNEL!A19</f>
        <v>SORTIES  TTC</v>
      </c>
      <c r="B19" s="109"/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10"/>
      <c r="O19" s="103"/>
      <c r="P19" s="111"/>
    </row>
    <row r="20" spans="1:16">
      <c r="A20" s="96" t="str">
        <f>PREVISIONNEL!A20</f>
        <v>Frais d'établissement</v>
      </c>
      <c r="B20" s="102">
        <f>REALISE!B20-PREVISIONNEL!B20</f>
        <v>0</v>
      </c>
      <c r="C20" s="102">
        <f>REALISE!C20-PREVISIONNEL!C20</f>
        <v>0</v>
      </c>
      <c r="D20" s="102">
        <f>REALISE!D20-PREVISIONNEL!D20</f>
        <v>0</v>
      </c>
      <c r="E20" s="102">
        <f>REALISE!E20-PREVISIONNEL!E20</f>
        <v>0</v>
      </c>
      <c r="F20" s="102">
        <f>REALISE!F20-PREVISIONNEL!F20</f>
        <v>0</v>
      </c>
      <c r="G20" s="102">
        <f>REALISE!G20-PREVISIONNEL!G20</f>
        <v>0</v>
      </c>
      <c r="H20" s="102">
        <f>REALISE!H20-PREVISIONNEL!H20</f>
        <v>0</v>
      </c>
      <c r="I20" s="102">
        <f>REALISE!I20-PREVISIONNEL!I20</f>
        <v>0</v>
      </c>
      <c r="J20" s="102">
        <f>REALISE!J20-PREVISIONNEL!J20</f>
        <v>0</v>
      </c>
      <c r="K20" s="102">
        <f>REALISE!K20-PREVISIONNEL!K20</f>
        <v>0</v>
      </c>
      <c r="L20" s="102">
        <f>REALISE!L20-PREVISIONNEL!L20</f>
        <v>0</v>
      </c>
      <c r="M20" s="102">
        <f>REALISE!M20-PREVISIONNEL!M20</f>
        <v>0</v>
      </c>
      <c r="N20" s="102">
        <f>REALISE!N20-PREVISIONNEL!N20</f>
        <v>0</v>
      </c>
      <c r="O20" s="103"/>
      <c r="P20" s="75">
        <f t="shared" ref="P20:P49" si="4">+SUM(B20:N20)</f>
        <v>0</v>
      </c>
    </row>
    <row r="21" spans="1:16">
      <c r="A21" s="96" t="str">
        <f>PREVISIONNEL!A21</f>
        <v>Achat matériel</v>
      </c>
      <c r="B21" s="102">
        <f>REALISE!B21-PREVISIONNEL!B21</f>
        <v>0</v>
      </c>
      <c r="C21" s="102">
        <f>REALISE!C21-PREVISIONNEL!C21</f>
        <v>0</v>
      </c>
      <c r="D21" s="102">
        <f>REALISE!D21-PREVISIONNEL!D21</f>
        <v>0</v>
      </c>
      <c r="E21" s="102">
        <f>REALISE!E21-PREVISIONNEL!E21</f>
        <v>0</v>
      </c>
      <c r="F21" s="102">
        <f>REALISE!F21-PREVISIONNEL!F21</f>
        <v>0</v>
      </c>
      <c r="G21" s="102">
        <f>REALISE!G21-PREVISIONNEL!G21</f>
        <v>0</v>
      </c>
      <c r="H21" s="102">
        <f>REALISE!H21-PREVISIONNEL!H21</f>
        <v>0</v>
      </c>
      <c r="I21" s="102">
        <f>REALISE!I21-PREVISIONNEL!I21</f>
        <v>0</v>
      </c>
      <c r="J21" s="102">
        <f>REALISE!J21-PREVISIONNEL!J21</f>
        <v>0</v>
      </c>
      <c r="K21" s="102">
        <f>REALISE!K21-PREVISIONNEL!K21</f>
        <v>0</v>
      </c>
      <c r="L21" s="102">
        <f>REALISE!L21-PREVISIONNEL!L21</f>
        <v>0</v>
      </c>
      <c r="M21" s="102">
        <f>REALISE!M21-PREVISIONNEL!M21</f>
        <v>0</v>
      </c>
      <c r="N21" s="102">
        <f>REALISE!N21-PREVISIONNEL!N21</f>
        <v>0</v>
      </c>
      <c r="O21" s="103"/>
      <c r="P21" s="76">
        <f t="shared" si="4"/>
        <v>0</v>
      </c>
    </row>
    <row r="22" spans="1:16">
      <c r="A22" s="96" t="str">
        <f>PREVISIONNEL!A22</f>
        <v>Achat locaux, travaux</v>
      </c>
      <c r="B22" s="102">
        <f>REALISE!B22-PREVISIONNEL!B22</f>
        <v>0</v>
      </c>
      <c r="C22" s="102">
        <f>REALISE!C22-PREVISIONNEL!C22</f>
        <v>0</v>
      </c>
      <c r="D22" s="102">
        <f>REALISE!D22-PREVISIONNEL!D22</f>
        <v>0</v>
      </c>
      <c r="E22" s="102">
        <f>REALISE!E22-PREVISIONNEL!E22</f>
        <v>0</v>
      </c>
      <c r="F22" s="102">
        <f>REALISE!F22-PREVISIONNEL!F22</f>
        <v>0</v>
      </c>
      <c r="G22" s="102">
        <f>REALISE!G22-PREVISIONNEL!G22</f>
        <v>0</v>
      </c>
      <c r="H22" s="102">
        <f>REALISE!H22-PREVISIONNEL!H22</f>
        <v>0</v>
      </c>
      <c r="I22" s="102">
        <f>REALISE!I22-PREVISIONNEL!I22</f>
        <v>0</v>
      </c>
      <c r="J22" s="102">
        <f>REALISE!J22-PREVISIONNEL!J22</f>
        <v>0</v>
      </c>
      <c r="K22" s="102">
        <f>REALISE!K22-PREVISIONNEL!K22</f>
        <v>0</v>
      </c>
      <c r="L22" s="102">
        <f>REALISE!L22-PREVISIONNEL!L22</f>
        <v>0</v>
      </c>
      <c r="M22" s="102">
        <f>REALISE!M22-PREVISIONNEL!M22</f>
        <v>0</v>
      </c>
      <c r="N22" s="102">
        <f>REALISE!N22-PREVISIONNEL!N22</f>
        <v>0</v>
      </c>
      <c r="O22" s="103"/>
      <c r="P22" s="81">
        <f t="shared" si="4"/>
        <v>0</v>
      </c>
    </row>
    <row r="23" spans="1:16">
      <c r="A23" s="96" t="str">
        <f>PREVISIONNEL!A23</f>
        <v>Retrait compte courant</v>
      </c>
      <c r="B23" s="102">
        <f>REALISE!B23-PREVISIONNEL!B23</f>
        <v>0</v>
      </c>
      <c r="C23" s="102">
        <f>REALISE!C23-PREVISIONNEL!C23</f>
        <v>0</v>
      </c>
      <c r="D23" s="102">
        <f>REALISE!D23-PREVISIONNEL!D23</f>
        <v>0</v>
      </c>
      <c r="E23" s="102">
        <f>REALISE!E23-PREVISIONNEL!E23</f>
        <v>0</v>
      </c>
      <c r="F23" s="102">
        <f>REALISE!F23-PREVISIONNEL!F23</f>
        <v>0</v>
      </c>
      <c r="G23" s="102">
        <f>REALISE!G23-PREVISIONNEL!G23</f>
        <v>0</v>
      </c>
      <c r="H23" s="102">
        <f>REALISE!H23-PREVISIONNEL!H23</f>
        <v>0</v>
      </c>
      <c r="I23" s="102">
        <f>REALISE!I23-PREVISIONNEL!I23</f>
        <v>0</v>
      </c>
      <c r="J23" s="102">
        <f>REALISE!J23-PREVISIONNEL!J23</f>
        <v>0</v>
      </c>
      <c r="K23" s="102">
        <f>REALISE!K23-PREVISIONNEL!K23</f>
        <v>0</v>
      </c>
      <c r="L23" s="102">
        <f>REALISE!L23-PREVISIONNEL!L23</f>
        <v>0</v>
      </c>
      <c r="M23" s="102">
        <f>REALISE!M23-PREVISIONNEL!M23</f>
        <v>0</v>
      </c>
      <c r="N23" s="102">
        <f>REALISE!N23-PREVISIONNEL!N23</f>
        <v>0</v>
      </c>
      <c r="O23" s="103"/>
      <c r="P23" s="81">
        <f t="shared" si="4"/>
        <v>0</v>
      </c>
    </row>
    <row r="24" spans="1:16">
      <c r="A24" s="96" t="str">
        <f>PREVISIONNEL!A24</f>
        <v>Remboursement emprunt 1</v>
      </c>
      <c r="B24" s="102">
        <f>REALISE!B24-PREVISIONNEL!B24</f>
        <v>0</v>
      </c>
      <c r="C24" s="102">
        <f>REALISE!C24-PREVISIONNEL!C24</f>
        <v>0</v>
      </c>
      <c r="D24" s="102">
        <f>REALISE!D24-PREVISIONNEL!D24</f>
        <v>0</v>
      </c>
      <c r="E24" s="102">
        <f>REALISE!E24-PREVISIONNEL!E24</f>
        <v>0</v>
      </c>
      <c r="F24" s="102">
        <f>REALISE!F24-PREVISIONNEL!F24</f>
        <v>0</v>
      </c>
      <c r="G24" s="102">
        <f>REALISE!G24-PREVISIONNEL!G24</f>
        <v>0</v>
      </c>
      <c r="H24" s="102">
        <f>REALISE!H24-PREVISIONNEL!H24</f>
        <v>0</v>
      </c>
      <c r="I24" s="102">
        <f>REALISE!I24-PREVISIONNEL!I24</f>
        <v>0</v>
      </c>
      <c r="J24" s="102">
        <f>REALISE!J24-PREVISIONNEL!J24</f>
        <v>0</v>
      </c>
      <c r="K24" s="102">
        <f>REALISE!K24-PREVISIONNEL!K24</f>
        <v>0</v>
      </c>
      <c r="L24" s="102">
        <f>REALISE!L24-PREVISIONNEL!L24</f>
        <v>0</v>
      </c>
      <c r="M24" s="102">
        <f>REALISE!M24-PREVISIONNEL!M24</f>
        <v>0</v>
      </c>
      <c r="N24" s="102">
        <f>REALISE!N24-PREVISIONNEL!N24</f>
        <v>0</v>
      </c>
      <c r="O24" s="103"/>
      <c r="P24" s="81">
        <f t="shared" si="4"/>
        <v>0</v>
      </c>
    </row>
    <row r="25" spans="1:16">
      <c r="A25" s="96" t="str">
        <f>PREVISIONNEL!A25</f>
        <v>Remboursement emprunt 2</v>
      </c>
      <c r="B25" s="102">
        <f>REALISE!B25-PREVISIONNEL!B25</f>
        <v>0</v>
      </c>
      <c r="C25" s="102">
        <f>REALISE!C25-PREVISIONNEL!C25</f>
        <v>0</v>
      </c>
      <c r="D25" s="102">
        <f>REALISE!D25-PREVISIONNEL!D25</f>
        <v>0</v>
      </c>
      <c r="E25" s="102">
        <f>REALISE!E25-PREVISIONNEL!E25</f>
        <v>0</v>
      </c>
      <c r="F25" s="102">
        <f>REALISE!F25-PREVISIONNEL!F25</f>
        <v>0</v>
      </c>
      <c r="G25" s="102">
        <f>REALISE!G25-PREVISIONNEL!G25</f>
        <v>0</v>
      </c>
      <c r="H25" s="102">
        <f>REALISE!H25-PREVISIONNEL!H25</f>
        <v>0</v>
      </c>
      <c r="I25" s="102">
        <f>REALISE!I25-PREVISIONNEL!I25</f>
        <v>0</v>
      </c>
      <c r="J25" s="102">
        <f>REALISE!J25-PREVISIONNEL!J25</f>
        <v>0</v>
      </c>
      <c r="K25" s="102">
        <f>REALISE!K25-PREVISIONNEL!K25</f>
        <v>0</v>
      </c>
      <c r="L25" s="102">
        <f>REALISE!L25-PREVISIONNEL!L25</f>
        <v>0</v>
      </c>
      <c r="M25" s="102">
        <f>REALISE!M25-PREVISIONNEL!M25</f>
        <v>0</v>
      </c>
      <c r="N25" s="102">
        <f>REALISE!N25-PREVISIONNEL!N25</f>
        <v>0</v>
      </c>
      <c r="O25" s="103"/>
      <c r="P25" s="81">
        <f t="shared" si="4"/>
        <v>0</v>
      </c>
    </row>
    <row r="26" spans="1:16">
      <c r="A26" s="96" t="str">
        <f>PREVISIONNEL!A26</f>
        <v>TVA reversée = ( si TVA COLLECTEE&gt; TVA DEDUCTIBLE)</v>
      </c>
      <c r="B26" s="102">
        <f>REALISE!B26-PREVISIONNEL!B26</f>
        <v>0</v>
      </c>
      <c r="C26" s="102">
        <f>REALISE!C26-PREVISIONNEL!C26</f>
        <v>0</v>
      </c>
      <c r="D26" s="102">
        <f>REALISE!D26-PREVISIONNEL!D26</f>
        <v>0</v>
      </c>
      <c r="E26" s="102">
        <f>REALISE!E26-PREVISIONNEL!E26</f>
        <v>0</v>
      </c>
      <c r="F26" s="102">
        <f>REALISE!F26-PREVISIONNEL!F26</f>
        <v>0</v>
      </c>
      <c r="G26" s="102">
        <f>REALISE!G26-PREVISIONNEL!G26</f>
        <v>0</v>
      </c>
      <c r="H26" s="102">
        <f>REALISE!H26-PREVISIONNEL!H26</f>
        <v>0</v>
      </c>
      <c r="I26" s="102">
        <f>REALISE!I26-PREVISIONNEL!I26</f>
        <v>0</v>
      </c>
      <c r="J26" s="102">
        <f>REALISE!J26-PREVISIONNEL!J26</f>
        <v>0</v>
      </c>
      <c r="K26" s="102">
        <f>REALISE!K26-PREVISIONNEL!K26</f>
        <v>0</v>
      </c>
      <c r="L26" s="102">
        <f>REALISE!L26-PREVISIONNEL!L26</f>
        <v>0</v>
      </c>
      <c r="M26" s="102">
        <f>REALISE!M26-PREVISIONNEL!M26</f>
        <v>0</v>
      </c>
      <c r="N26" s="102">
        <f>REALISE!N26-PREVISIONNEL!N26</f>
        <v>0</v>
      </c>
      <c r="O26" s="103"/>
      <c r="P26" s="77">
        <f t="shared" si="4"/>
        <v>0</v>
      </c>
    </row>
    <row r="27" spans="1:16">
      <c r="A27" s="96">
        <f>PREVISIONNEL!A27</f>
        <v>0</v>
      </c>
      <c r="B27" s="102">
        <f>REALISE!B27-PREVISIONNEL!B27</f>
        <v>0</v>
      </c>
      <c r="C27" s="102">
        <f>REALISE!C27-PREVISIONNEL!C27</f>
        <v>0</v>
      </c>
      <c r="D27" s="102">
        <f>REALISE!D27-PREVISIONNEL!D27</f>
        <v>0</v>
      </c>
      <c r="E27" s="102">
        <f>REALISE!E27-PREVISIONNEL!E27</f>
        <v>0</v>
      </c>
      <c r="F27" s="102">
        <f>REALISE!F27-PREVISIONNEL!F27</f>
        <v>0</v>
      </c>
      <c r="G27" s="102">
        <f>REALISE!G27-PREVISIONNEL!G27</f>
        <v>0</v>
      </c>
      <c r="H27" s="102">
        <f>REALISE!H27-PREVISIONNEL!H27</f>
        <v>0</v>
      </c>
      <c r="I27" s="102">
        <f>REALISE!I27-PREVISIONNEL!I27</f>
        <v>0</v>
      </c>
      <c r="J27" s="102">
        <f>REALISE!J27-PREVISIONNEL!J27</f>
        <v>0</v>
      </c>
      <c r="K27" s="102">
        <f>REALISE!K27-PREVISIONNEL!K27</f>
        <v>0</v>
      </c>
      <c r="L27" s="102">
        <f>REALISE!L27-PREVISIONNEL!L27</f>
        <v>0</v>
      </c>
      <c r="M27" s="102">
        <f>REALISE!M27-PREVISIONNEL!M27</f>
        <v>0</v>
      </c>
      <c r="N27" s="102">
        <f>REALISE!N27-PREVISIONNEL!N27</f>
        <v>0</v>
      </c>
      <c r="O27" s="103"/>
      <c r="P27" s="77">
        <f t="shared" ref="P27" si="5">+SUM(B27:N27)</f>
        <v>0</v>
      </c>
    </row>
    <row r="28" spans="1:16">
      <c r="A28" s="96" t="str">
        <f>PREVISIONNEL!A28</f>
        <v xml:space="preserve">Achats consommés, matières premières </v>
      </c>
      <c r="B28" s="102">
        <f>REALISE!B28-PREVISIONNEL!B28</f>
        <v>0</v>
      </c>
      <c r="C28" s="102">
        <f>REALISE!C28-PREVISIONNEL!C28</f>
        <v>0</v>
      </c>
      <c r="D28" s="102">
        <f>REALISE!D28-PREVISIONNEL!D28</f>
        <v>0</v>
      </c>
      <c r="E28" s="102">
        <f>REALISE!E28-PREVISIONNEL!E28</f>
        <v>0</v>
      </c>
      <c r="F28" s="102">
        <f>REALISE!F28-PREVISIONNEL!F28</f>
        <v>0</v>
      </c>
      <c r="G28" s="102">
        <f>REALISE!G28-PREVISIONNEL!G28</f>
        <v>0</v>
      </c>
      <c r="H28" s="102">
        <f>REALISE!H28-PREVISIONNEL!H28</f>
        <v>0</v>
      </c>
      <c r="I28" s="102">
        <f>REALISE!I28-PREVISIONNEL!I28</f>
        <v>0</v>
      </c>
      <c r="J28" s="102">
        <f>REALISE!J28-PREVISIONNEL!J28</f>
        <v>0</v>
      </c>
      <c r="K28" s="102">
        <f>REALISE!K28-PREVISIONNEL!K28</f>
        <v>0</v>
      </c>
      <c r="L28" s="102">
        <f>REALISE!L28-PREVISIONNEL!L28</f>
        <v>0</v>
      </c>
      <c r="M28" s="102">
        <f>REALISE!M28-PREVISIONNEL!M28</f>
        <v>0</v>
      </c>
      <c r="N28" s="102">
        <f>REALISE!N28-PREVISIONNEL!N28</f>
        <v>0</v>
      </c>
      <c r="O28" s="103"/>
      <c r="P28" s="82">
        <f t="shared" si="4"/>
        <v>0</v>
      </c>
    </row>
    <row r="29" spans="1:16">
      <c r="A29" s="96" t="str">
        <f>PREVISIONNEL!A29</f>
        <v>Loyer</v>
      </c>
      <c r="B29" s="102">
        <f>REALISE!B29-PREVISIONNEL!B29</f>
        <v>0</v>
      </c>
      <c r="C29" s="102">
        <f>REALISE!C29-PREVISIONNEL!C29</f>
        <v>0</v>
      </c>
      <c r="D29" s="102">
        <f>REALISE!D29-PREVISIONNEL!D29</f>
        <v>0</v>
      </c>
      <c r="E29" s="102">
        <f>REALISE!E29-PREVISIONNEL!E29</f>
        <v>0</v>
      </c>
      <c r="F29" s="102">
        <f>REALISE!F29-PREVISIONNEL!F29</f>
        <v>0</v>
      </c>
      <c r="G29" s="102">
        <f>REALISE!G29-PREVISIONNEL!G29</f>
        <v>0</v>
      </c>
      <c r="H29" s="102">
        <f>REALISE!H29-PREVISIONNEL!H29</f>
        <v>0</v>
      </c>
      <c r="I29" s="102">
        <f>REALISE!I29-PREVISIONNEL!I29</f>
        <v>0</v>
      </c>
      <c r="J29" s="102">
        <f>REALISE!J29-PREVISIONNEL!J29</f>
        <v>0</v>
      </c>
      <c r="K29" s="102">
        <f>REALISE!K29-PREVISIONNEL!K29</f>
        <v>0</v>
      </c>
      <c r="L29" s="102">
        <f>REALISE!L29-PREVISIONNEL!L29</f>
        <v>0</v>
      </c>
      <c r="M29" s="102">
        <f>REALISE!M29-PREVISIONNEL!M29</f>
        <v>0</v>
      </c>
      <c r="N29" s="102">
        <f>REALISE!N29-PREVISIONNEL!N29</f>
        <v>0</v>
      </c>
      <c r="O29" s="103"/>
      <c r="P29" s="81">
        <f t="shared" si="4"/>
        <v>0</v>
      </c>
    </row>
    <row r="30" spans="1:16">
      <c r="A30" s="96" t="str">
        <f>PREVISIONNEL!A30</f>
        <v>EDF, GDF, eau</v>
      </c>
      <c r="B30" s="102">
        <f>REALISE!B30-PREVISIONNEL!B30</f>
        <v>0</v>
      </c>
      <c r="C30" s="102">
        <f>REALISE!C30-PREVISIONNEL!C30</f>
        <v>0</v>
      </c>
      <c r="D30" s="102">
        <f>REALISE!D30-PREVISIONNEL!D30</f>
        <v>0</v>
      </c>
      <c r="E30" s="102">
        <f>REALISE!E30-PREVISIONNEL!E30</f>
        <v>0</v>
      </c>
      <c r="F30" s="102">
        <f>REALISE!F30-PREVISIONNEL!F30</f>
        <v>0</v>
      </c>
      <c r="G30" s="102">
        <f>REALISE!G30-PREVISIONNEL!G30</f>
        <v>0</v>
      </c>
      <c r="H30" s="102">
        <f>REALISE!H30-PREVISIONNEL!H30</f>
        <v>0</v>
      </c>
      <c r="I30" s="102">
        <f>REALISE!I30-PREVISIONNEL!I30</f>
        <v>0</v>
      </c>
      <c r="J30" s="102">
        <f>REALISE!J30-PREVISIONNEL!J30</f>
        <v>0</v>
      </c>
      <c r="K30" s="102">
        <f>REALISE!K30-PREVISIONNEL!K30</f>
        <v>0</v>
      </c>
      <c r="L30" s="102">
        <f>REALISE!L30-PREVISIONNEL!L30</f>
        <v>0</v>
      </c>
      <c r="M30" s="102">
        <f>REALISE!M30-PREVISIONNEL!M30</f>
        <v>0</v>
      </c>
      <c r="N30" s="102">
        <f>REALISE!N30-PREVISIONNEL!N30</f>
        <v>0</v>
      </c>
      <c r="O30" s="103"/>
      <c r="P30" s="81">
        <f t="shared" si="4"/>
        <v>0</v>
      </c>
    </row>
    <row r="31" spans="1:16">
      <c r="A31" s="96" t="str">
        <f>PREVISIONNEL!A31</f>
        <v>Fournitures diverses</v>
      </c>
      <c r="B31" s="102">
        <f>REALISE!B31-PREVISIONNEL!B31</f>
        <v>0</v>
      </c>
      <c r="C31" s="102">
        <f>REALISE!C31-PREVISIONNEL!C31</f>
        <v>0</v>
      </c>
      <c r="D31" s="102">
        <f>REALISE!D31-PREVISIONNEL!D31</f>
        <v>0</v>
      </c>
      <c r="E31" s="102">
        <f>REALISE!E31-PREVISIONNEL!E31</f>
        <v>0</v>
      </c>
      <c r="F31" s="102">
        <f>REALISE!F31-PREVISIONNEL!F31</f>
        <v>0</v>
      </c>
      <c r="G31" s="102">
        <f>REALISE!G31-PREVISIONNEL!G31</f>
        <v>0</v>
      </c>
      <c r="H31" s="102">
        <f>REALISE!H31-PREVISIONNEL!H31</f>
        <v>0</v>
      </c>
      <c r="I31" s="102">
        <f>REALISE!I31-PREVISIONNEL!I31</f>
        <v>0</v>
      </c>
      <c r="J31" s="102">
        <f>REALISE!J31-PREVISIONNEL!J31</f>
        <v>0</v>
      </c>
      <c r="K31" s="102">
        <f>REALISE!K31-PREVISIONNEL!K31</f>
        <v>0</v>
      </c>
      <c r="L31" s="102">
        <f>REALISE!L31-PREVISIONNEL!L31</f>
        <v>0</v>
      </c>
      <c r="M31" s="102">
        <f>REALISE!M31-PREVISIONNEL!M31</f>
        <v>0</v>
      </c>
      <c r="N31" s="102">
        <f>REALISE!N31-PREVISIONNEL!N31</f>
        <v>0</v>
      </c>
      <c r="O31" s="103"/>
      <c r="P31" s="81">
        <f t="shared" si="4"/>
        <v>0</v>
      </c>
    </row>
    <row r="32" spans="1:16">
      <c r="A32" s="96" t="str">
        <f>PREVISIONNEL!A32</f>
        <v>Fournitures autres</v>
      </c>
      <c r="B32" s="102">
        <f>REALISE!B32-PREVISIONNEL!B32</f>
        <v>0</v>
      </c>
      <c r="C32" s="102">
        <f>REALISE!C32-PREVISIONNEL!C32</f>
        <v>0</v>
      </c>
      <c r="D32" s="102">
        <f>REALISE!D32-PREVISIONNEL!D32</f>
        <v>0</v>
      </c>
      <c r="E32" s="102">
        <f>REALISE!E32-PREVISIONNEL!E32</f>
        <v>0</v>
      </c>
      <c r="F32" s="102">
        <f>REALISE!F32-PREVISIONNEL!F32</f>
        <v>0</v>
      </c>
      <c r="G32" s="102">
        <f>REALISE!G32-PREVISIONNEL!G32</f>
        <v>0</v>
      </c>
      <c r="H32" s="102">
        <f>REALISE!H32-PREVISIONNEL!H32</f>
        <v>0</v>
      </c>
      <c r="I32" s="102">
        <f>REALISE!I32-PREVISIONNEL!I32</f>
        <v>0</v>
      </c>
      <c r="J32" s="102">
        <f>REALISE!J32-PREVISIONNEL!J32</f>
        <v>0</v>
      </c>
      <c r="K32" s="102">
        <f>REALISE!K32-PREVISIONNEL!K32</f>
        <v>0</v>
      </c>
      <c r="L32" s="102">
        <f>REALISE!L32-PREVISIONNEL!L32</f>
        <v>0</v>
      </c>
      <c r="M32" s="102">
        <f>REALISE!M32-PREVISIONNEL!M32</f>
        <v>0</v>
      </c>
      <c r="N32" s="102">
        <f>REALISE!N32-PREVISIONNEL!N32</f>
        <v>0</v>
      </c>
      <c r="O32" s="103"/>
      <c r="P32" s="81">
        <f t="shared" si="4"/>
        <v>0</v>
      </c>
    </row>
    <row r="33" spans="1:16">
      <c r="A33" s="96" t="str">
        <f>PREVISIONNEL!A33</f>
        <v>Entretien, réparations</v>
      </c>
      <c r="B33" s="102">
        <f>REALISE!B33-PREVISIONNEL!B33</f>
        <v>0</v>
      </c>
      <c r="C33" s="102">
        <f>REALISE!C33-PREVISIONNEL!C33</f>
        <v>0</v>
      </c>
      <c r="D33" s="102">
        <f>REALISE!D33-PREVISIONNEL!D33</f>
        <v>0</v>
      </c>
      <c r="E33" s="102">
        <f>REALISE!E33-PREVISIONNEL!E33</f>
        <v>0</v>
      </c>
      <c r="F33" s="102">
        <f>REALISE!F33-PREVISIONNEL!F33</f>
        <v>0</v>
      </c>
      <c r="G33" s="102">
        <f>REALISE!G33-PREVISIONNEL!G33</f>
        <v>0</v>
      </c>
      <c r="H33" s="102">
        <f>REALISE!H33-PREVISIONNEL!H33</f>
        <v>0</v>
      </c>
      <c r="I33" s="102">
        <f>REALISE!I33-PREVISIONNEL!I33</f>
        <v>0</v>
      </c>
      <c r="J33" s="102">
        <f>REALISE!J33-PREVISIONNEL!J33</f>
        <v>0</v>
      </c>
      <c r="K33" s="102">
        <f>REALISE!K33-PREVISIONNEL!K33</f>
        <v>0</v>
      </c>
      <c r="L33" s="102">
        <f>REALISE!L33-PREVISIONNEL!L33</f>
        <v>0</v>
      </c>
      <c r="M33" s="102">
        <f>REALISE!M33-PREVISIONNEL!M33</f>
        <v>0</v>
      </c>
      <c r="N33" s="102">
        <f>REALISE!N33-PREVISIONNEL!N33</f>
        <v>0</v>
      </c>
      <c r="O33" s="103"/>
      <c r="P33" s="81">
        <f t="shared" si="4"/>
        <v>0</v>
      </c>
    </row>
    <row r="34" spans="1:16">
      <c r="A34" s="96" t="str">
        <f>PREVISIONNEL!A34</f>
        <v>Assurances</v>
      </c>
      <c r="B34" s="102">
        <f>REALISE!B34-PREVISIONNEL!B34</f>
        <v>0</v>
      </c>
      <c r="C34" s="102">
        <f>REALISE!C34-PREVISIONNEL!C34</f>
        <v>0</v>
      </c>
      <c r="D34" s="102">
        <f>REALISE!D34-PREVISIONNEL!D34</f>
        <v>0</v>
      </c>
      <c r="E34" s="102">
        <f>REALISE!E34-PREVISIONNEL!E34</f>
        <v>0</v>
      </c>
      <c r="F34" s="102">
        <f>REALISE!F34-PREVISIONNEL!F34</f>
        <v>0</v>
      </c>
      <c r="G34" s="102">
        <f>REALISE!G34-PREVISIONNEL!G34</f>
        <v>0</v>
      </c>
      <c r="H34" s="102">
        <f>REALISE!H34-PREVISIONNEL!H34</f>
        <v>0</v>
      </c>
      <c r="I34" s="102">
        <f>REALISE!I34-PREVISIONNEL!I34</f>
        <v>0</v>
      </c>
      <c r="J34" s="102">
        <f>REALISE!J34-PREVISIONNEL!J34</f>
        <v>0</v>
      </c>
      <c r="K34" s="102">
        <f>REALISE!K34-PREVISIONNEL!K34</f>
        <v>0</v>
      </c>
      <c r="L34" s="102">
        <f>REALISE!L34-PREVISIONNEL!L34</f>
        <v>0</v>
      </c>
      <c r="M34" s="102">
        <f>REALISE!M34-PREVISIONNEL!M34</f>
        <v>0</v>
      </c>
      <c r="N34" s="102">
        <f>REALISE!N34-PREVISIONNEL!N34</f>
        <v>0</v>
      </c>
      <c r="O34" s="103"/>
      <c r="P34" s="81">
        <f t="shared" si="4"/>
        <v>0</v>
      </c>
    </row>
    <row r="35" spans="1:16">
      <c r="A35" s="96" t="str">
        <f>PREVISIONNEL!A35</f>
        <v>Honoraires comptables</v>
      </c>
      <c r="B35" s="102">
        <f>REALISE!B35-PREVISIONNEL!B35</f>
        <v>0</v>
      </c>
      <c r="C35" s="102">
        <f>REALISE!C35-PREVISIONNEL!C35</f>
        <v>0</v>
      </c>
      <c r="D35" s="102">
        <f>REALISE!D35-PREVISIONNEL!D35</f>
        <v>0</v>
      </c>
      <c r="E35" s="102">
        <f>REALISE!E35-PREVISIONNEL!E35</f>
        <v>0</v>
      </c>
      <c r="F35" s="102">
        <f>REALISE!F35-PREVISIONNEL!F35</f>
        <v>0</v>
      </c>
      <c r="G35" s="102">
        <f>REALISE!G35-PREVISIONNEL!G35</f>
        <v>0</v>
      </c>
      <c r="H35" s="102">
        <f>REALISE!H35-PREVISIONNEL!H35</f>
        <v>0</v>
      </c>
      <c r="I35" s="102">
        <f>REALISE!I35-PREVISIONNEL!I35</f>
        <v>0</v>
      </c>
      <c r="J35" s="102">
        <f>REALISE!J35-PREVISIONNEL!J35</f>
        <v>0</v>
      </c>
      <c r="K35" s="102">
        <f>REALISE!K35-PREVISIONNEL!K35</f>
        <v>0</v>
      </c>
      <c r="L35" s="102">
        <f>REALISE!L35-PREVISIONNEL!L35</f>
        <v>0</v>
      </c>
      <c r="M35" s="102">
        <f>REALISE!M35-PREVISIONNEL!M35</f>
        <v>0</v>
      </c>
      <c r="N35" s="102">
        <f>REALISE!N35-PREVISIONNEL!N35</f>
        <v>0</v>
      </c>
      <c r="O35" s="103"/>
      <c r="P35" s="81">
        <f t="shared" si="4"/>
        <v>0</v>
      </c>
    </row>
    <row r="36" spans="1:16">
      <c r="A36" s="96" t="str">
        <f>PREVISIONNEL!A36</f>
        <v>Publicité</v>
      </c>
      <c r="B36" s="102">
        <f>REALISE!B36-PREVISIONNEL!B36</f>
        <v>0</v>
      </c>
      <c r="C36" s="102">
        <f>REALISE!C36-PREVISIONNEL!C36</f>
        <v>0</v>
      </c>
      <c r="D36" s="102">
        <f>REALISE!D36-PREVISIONNEL!D36</f>
        <v>0</v>
      </c>
      <c r="E36" s="102">
        <f>REALISE!E36-PREVISIONNEL!E36</f>
        <v>0</v>
      </c>
      <c r="F36" s="102">
        <f>REALISE!F36-PREVISIONNEL!F36</f>
        <v>0</v>
      </c>
      <c r="G36" s="102">
        <f>REALISE!G36-PREVISIONNEL!G36</f>
        <v>0</v>
      </c>
      <c r="H36" s="102">
        <f>REALISE!H36-PREVISIONNEL!H36</f>
        <v>0</v>
      </c>
      <c r="I36" s="102">
        <f>REALISE!I36-PREVISIONNEL!I36</f>
        <v>0</v>
      </c>
      <c r="J36" s="102">
        <f>REALISE!J36-PREVISIONNEL!J36</f>
        <v>0</v>
      </c>
      <c r="K36" s="102">
        <f>REALISE!K36-PREVISIONNEL!K36</f>
        <v>0</v>
      </c>
      <c r="L36" s="102">
        <f>REALISE!L36-PREVISIONNEL!L36</f>
        <v>0</v>
      </c>
      <c r="M36" s="102">
        <f>REALISE!M36-PREVISIONNEL!M36</f>
        <v>0</v>
      </c>
      <c r="N36" s="102">
        <f>REALISE!N36-PREVISIONNEL!N36</f>
        <v>0</v>
      </c>
      <c r="O36" s="103"/>
      <c r="P36" s="81">
        <f t="shared" si="4"/>
        <v>0</v>
      </c>
    </row>
    <row r="37" spans="1:16">
      <c r="A37" s="96" t="str">
        <f>PREVISIONNEL!A37</f>
        <v>Transporteurs</v>
      </c>
      <c r="B37" s="102">
        <f>REALISE!B37-PREVISIONNEL!B37</f>
        <v>0</v>
      </c>
      <c r="C37" s="102">
        <f>REALISE!C37-PREVISIONNEL!C37</f>
        <v>0</v>
      </c>
      <c r="D37" s="102">
        <f>REALISE!D37-PREVISIONNEL!D37</f>
        <v>0</v>
      </c>
      <c r="E37" s="102">
        <f>REALISE!E37-PREVISIONNEL!E37</f>
        <v>0</v>
      </c>
      <c r="F37" s="102">
        <f>REALISE!F37-PREVISIONNEL!F37</f>
        <v>0</v>
      </c>
      <c r="G37" s="102">
        <f>REALISE!G37-PREVISIONNEL!G37</f>
        <v>0</v>
      </c>
      <c r="H37" s="102">
        <f>REALISE!H37-PREVISIONNEL!H37</f>
        <v>0</v>
      </c>
      <c r="I37" s="102">
        <f>REALISE!I37-PREVISIONNEL!I37</f>
        <v>0</v>
      </c>
      <c r="J37" s="102">
        <f>REALISE!J37-PREVISIONNEL!J37</f>
        <v>0</v>
      </c>
      <c r="K37" s="102">
        <f>REALISE!K37-PREVISIONNEL!K37</f>
        <v>0</v>
      </c>
      <c r="L37" s="102">
        <f>REALISE!L37-PREVISIONNEL!L37</f>
        <v>0</v>
      </c>
      <c r="M37" s="102">
        <f>REALISE!M37-PREVISIONNEL!M37</f>
        <v>0</v>
      </c>
      <c r="N37" s="102">
        <f>REALISE!N37-PREVISIONNEL!N37</f>
        <v>0</v>
      </c>
      <c r="O37" s="103"/>
      <c r="P37" s="81">
        <f t="shared" si="4"/>
        <v>0</v>
      </c>
    </row>
    <row r="38" spans="1:16">
      <c r="A38" s="96" t="str">
        <f>PREVISIONNEL!A38</f>
        <v>Frais de déplacements</v>
      </c>
      <c r="B38" s="102">
        <f>REALISE!B38-PREVISIONNEL!B38</f>
        <v>0</v>
      </c>
      <c r="C38" s="102">
        <f>REALISE!C38-PREVISIONNEL!C38</f>
        <v>0</v>
      </c>
      <c r="D38" s="102">
        <f>REALISE!D38-PREVISIONNEL!D38</f>
        <v>0</v>
      </c>
      <c r="E38" s="102">
        <f>REALISE!E38-PREVISIONNEL!E38</f>
        <v>0</v>
      </c>
      <c r="F38" s="102">
        <f>REALISE!F38-PREVISIONNEL!F38</f>
        <v>0</v>
      </c>
      <c r="G38" s="102">
        <f>REALISE!G38-PREVISIONNEL!G38</f>
        <v>0</v>
      </c>
      <c r="H38" s="102">
        <f>REALISE!H38-PREVISIONNEL!H38</f>
        <v>0</v>
      </c>
      <c r="I38" s="102">
        <f>REALISE!I38-PREVISIONNEL!I38</f>
        <v>0</v>
      </c>
      <c r="J38" s="102">
        <f>REALISE!J38-PREVISIONNEL!J38</f>
        <v>0</v>
      </c>
      <c r="K38" s="102">
        <f>REALISE!K38-PREVISIONNEL!K38</f>
        <v>0</v>
      </c>
      <c r="L38" s="102">
        <f>REALISE!L38-PREVISIONNEL!L38</f>
        <v>0</v>
      </c>
      <c r="M38" s="102">
        <f>REALISE!M38-PREVISIONNEL!M38</f>
        <v>0</v>
      </c>
      <c r="N38" s="102">
        <f>REALISE!N38-PREVISIONNEL!N38</f>
        <v>0</v>
      </c>
      <c r="O38" s="103"/>
      <c r="P38" s="81">
        <f t="shared" si="4"/>
        <v>0</v>
      </c>
    </row>
    <row r="39" spans="1:16">
      <c r="A39" s="96" t="str">
        <f>PREVISIONNEL!A39</f>
        <v>Poste et télécommunications</v>
      </c>
      <c r="B39" s="102">
        <f>REALISE!B39-PREVISIONNEL!B39</f>
        <v>0</v>
      </c>
      <c r="C39" s="102">
        <f>REALISE!C39-PREVISIONNEL!C39</f>
        <v>0</v>
      </c>
      <c r="D39" s="102">
        <f>REALISE!D39-PREVISIONNEL!D39</f>
        <v>0</v>
      </c>
      <c r="E39" s="102">
        <f>REALISE!E39-PREVISIONNEL!E39</f>
        <v>0</v>
      </c>
      <c r="F39" s="102">
        <f>REALISE!F39-PREVISIONNEL!F39</f>
        <v>0</v>
      </c>
      <c r="G39" s="102">
        <f>REALISE!G39-PREVISIONNEL!G39</f>
        <v>0</v>
      </c>
      <c r="H39" s="102">
        <f>REALISE!H39-PREVISIONNEL!H39</f>
        <v>0</v>
      </c>
      <c r="I39" s="102">
        <f>REALISE!I39-PREVISIONNEL!I39</f>
        <v>0</v>
      </c>
      <c r="J39" s="102">
        <f>REALISE!J39-PREVISIONNEL!J39</f>
        <v>0</v>
      </c>
      <c r="K39" s="102">
        <f>REALISE!K39-PREVISIONNEL!K39</f>
        <v>0</v>
      </c>
      <c r="L39" s="102">
        <f>REALISE!L39-PREVISIONNEL!L39</f>
        <v>0</v>
      </c>
      <c r="M39" s="102">
        <f>REALISE!M39-PREVISIONNEL!M39</f>
        <v>0</v>
      </c>
      <c r="N39" s="102">
        <f>REALISE!N39-PREVISIONNEL!N39</f>
        <v>0</v>
      </c>
      <c r="O39" s="103"/>
      <c r="P39" s="81">
        <f t="shared" si="4"/>
        <v>0</v>
      </c>
    </row>
    <row r="40" spans="1:16">
      <c r="A40" s="96" t="str">
        <f>PREVISIONNEL!A40</f>
        <v>Abonnements, cotisations</v>
      </c>
      <c r="B40" s="102">
        <f>REALISE!B40-PREVISIONNEL!B40</f>
        <v>0</v>
      </c>
      <c r="C40" s="102">
        <f>REALISE!C40-PREVISIONNEL!C40</f>
        <v>0</v>
      </c>
      <c r="D40" s="102">
        <f>REALISE!D40-PREVISIONNEL!D40</f>
        <v>0</v>
      </c>
      <c r="E40" s="102">
        <f>REALISE!E40-PREVISIONNEL!E40</f>
        <v>0</v>
      </c>
      <c r="F40" s="102">
        <f>REALISE!F40-PREVISIONNEL!F40</f>
        <v>0</v>
      </c>
      <c r="G40" s="102">
        <f>REALISE!G40-PREVISIONNEL!G40</f>
        <v>0</v>
      </c>
      <c r="H40" s="102">
        <f>REALISE!H40-PREVISIONNEL!H40</f>
        <v>0</v>
      </c>
      <c r="I40" s="102">
        <f>REALISE!I40-PREVISIONNEL!I40</f>
        <v>0</v>
      </c>
      <c r="J40" s="102">
        <f>REALISE!J40-PREVISIONNEL!J40</f>
        <v>0</v>
      </c>
      <c r="K40" s="102">
        <f>REALISE!K40-PREVISIONNEL!K40</f>
        <v>0</v>
      </c>
      <c r="L40" s="102">
        <f>REALISE!L40-PREVISIONNEL!L40</f>
        <v>0</v>
      </c>
      <c r="M40" s="102">
        <f>REALISE!M40-PREVISIONNEL!M40</f>
        <v>0</v>
      </c>
      <c r="N40" s="102">
        <f>REALISE!N40-PREVISIONNEL!N40</f>
        <v>0</v>
      </c>
      <c r="O40" s="103"/>
      <c r="P40" s="81">
        <f t="shared" si="4"/>
        <v>0</v>
      </c>
    </row>
    <row r="41" spans="1:16">
      <c r="A41" s="96" t="str">
        <f>PREVISIONNEL!A41</f>
        <v>Frais bancaires, agios</v>
      </c>
      <c r="B41" s="102">
        <f>REALISE!B41-PREVISIONNEL!B41</f>
        <v>0</v>
      </c>
      <c r="C41" s="102">
        <f>REALISE!C41-PREVISIONNEL!C41</f>
        <v>0</v>
      </c>
      <c r="D41" s="102">
        <f>REALISE!D41-PREVISIONNEL!D41</f>
        <v>0</v>
      </c>
      <c r="E41" s="102">
        <f>REALISE!E41-PREVISIONNEL!E41</f>
        <v>0</v>
      </c>
      <c r="F41" s="102">
        <f>REALISE!F41-PREVISIONNEL!F41</f>
        <v>0</v>
      </c>
      <c r="G41" s="102">
        <f>REALISE!G41-PREVISIONNEL!G41</f>
        <v>0</v>
      </c>
      <c r="H41" s="102">
        <f>REALISE!H41-PREVISIONNEL!H41</f>
        <v>0</v>
      </c>
      <c r="I41" s="102">
        <f>REALISE!I41-PREVISIONNEL!I41</f>
        <v>0</v>
      </c>
      <c r="J41" s="102">
        <f>REALISE!J41-PREVISIONNEL!J41</f>
        <v>0</v>
      </c>
      <c r="K41" s="102">
        <f>REALISE!K41-PREVISIONNEL!K41</f>
        <v>0</v>
      </c>
      <c r="L41" s="102">
        <f>REALISE!L41-PREVISIONNEL!L41</f>
        <v>0</v>
      </c>
      <c r="M41" s="102">
        <f>REALISE!M41-PREVISIONNEL!M41</f>
        <v>0</v>
      </c>
      <c r="N41" s="102">
        <f>REALISE!N41-PREVISIONNEL!N41</f>
        <v>0</v>
      </c>
      <c r="O41" s="103"/>
      <c r="P41" s="81">
        <f t="shared" si="4"/>
        <v>0</v>
      </c>
    </row>
    <row r="42" spans="1:16">
      <c r="A42" s="96" t="str">
        <f>PREVISIONNEL!A42</f>
        <v>Rémunération Dirigeant</v>
      </c>
      <c r="B42" s="102">
        <f>REALISE!B42-PREVISIONNEL!B42</f>
        <v>0</v>
      </c>
      <c r="C42" s="102">
        <f>REALISE!C42-PREVISIONNEL!C42</f>
        <v>0</v>
      </c>
      <c r="D42" s="102">
        <f>REALISE!D42-PREVISIONNEL!D42</f>
        <v>0</v>
      </c>
      <c r="E42" s="102">
        <f>REALISE!E42-PREVISIONNEL!E42</f>
        <v>0</v>
      </c>
      <c r="F42" s="102">
        <f>REALISE!F42-PREVISIONNEL!F42</f>
        <v>0</v>
      </c>
      <c r="G42" s="102">
        <f>REALISE!G42-PREVISIONNEL!G42</f>
        <v>0</v>
      </c>
      <c r="H42" s="102">
        <f>REALISE!H42-PREVISIONNEL!H42</f>
        <v>0</v>
      </c>
      <c r="I42" s="102">
        <f>REALISE!I42-PREVISIONNEL!I42</f>
        <v>0</v>
      </c>
      <c r="J42" s="102">
        <f>REALISE!J42-PREVISIONNEL!J42</f>
        <v>0</v>
      </c>
      <c r="K42" s="102">
        <f>REALISE!K42-PREVISIONNEL!K42</f>
        <v>0</v>
      </c>
      <c r="L42" s="102">
        <f>REALISE!L42-PREVISIONNEL!L42</f>
        <v>0</v>
      </c>
      <c r="M42" s="102">
        <f>REALISE!M42-PREVISIONNEL!M42</f>
        <v>0</v>
      </c>
      <c r="N42" s="102">
        <f>REALISE!N42-PREVISIONNEL!N42</f>
        <v>0</v>
      </c>
      <c r="O42" s="103"/>
      <c r="P42" s="81">
        <f t="shared" si="4"/>
        <v>0</v>
      </c>
    </row>
    <row r="43" spans="1:16">
      <c r="A43" s="96" t="str">
        <f>PREVISIONNEL!A43</f>
        <v>Charges sociales Dirigeant</v>
      </c>
      <c r="B43" s="102">
        <f>REALISE!B43-PREVISIONNEL!B43</f>
        <v>0</v>
      </c>
      <c r="C43" s="102">
        <f>REALISE!C43-PREVISIONNEL!C43</f>
        <v>0</v>
      </c>
      <c r="D43" s="102">
        <f>REALISE!D43-PREVISIONNEL!D43</f>
        <v>0</v>
      </c>
      <c r="E43" s="102">
        <f>REALISE!E43-PREVISIONNEL!E43</f>
        <v>0</v>
      </c>
      <c r="F43" s="102">
        <f>REALISE!F43-PREVISIONNEL!F43</f>
        <v>0</v>
      </c>
      <c r="G43" s="102">
        <f>REALISE!G43-PREVISIONNEL!G43</f>
        <v>0</v>
      </c>
      <c r="H43" s="102">
        <f>REALISE!H43-PREVISIONNEL!H43</f>
        <v>0</v>
      </c>
      <c r="I43" s="102">
        <f>REALISE!I43-PREVISIONNEL!I43</f>
        <v>0</v>
      </c>
      <c r="J43" s="102">
        <f>REALISE!J43-PREVISIONNEL!J43</f>
        <v>0</v>
      </c>
      <c r="K43" s="102">
        <f>REALISE!K43-PREVISIONNEL!K43</f>
        <v>0</v>
      </c>
      <c r="L43" s="102">
        <f>REALISE!L43-PREVISIONNEL!L43</f>
        <v>0</v>
      </c>
      <c r="M43" s="102">
        <f>REALISE!M43-PREVISIONNEL!M43</f>
        <v>0</v>
      </c>
      <c r="N43" s="102">
        <f>REALISE!N43-PREVISIONNEL!N43</f>
        <v>0</v>
      </c>
      <c r="O43" s="103"/>
      <c r="P43" s="76">
        <f t="shared" si="4"/>
        <v>0</v>
      </c>
    </row>
    <row r="44" spans="1:16">
      <c r="A44" s="96" t="str">
        <f>PREVISIONNEL!A44</f>
        <v>Salaires</v>
      </c>
      <c r="B44" s="102">
        <f>REALISE!B44-PREVISIONNEL!B44</f>
        <v>0</v>
      </c>
      <c r="C44" s="102">
        <f>REALISE!C44-PREVISIONNEL!C44</f>
        <v>0</v>
      </c>
      <c r="D44" s="102">
        <f>REALISE!D44-PREVISIONNEL!D44</f>
        <v>0</v>
      </c>
      <c r="E44" s="102">
        <f>REALISE!E44-PREVISIONNEL!E44</f>
        <v>0</v>
      </c>
      <c r="F44" s="102">
        <f>REALISE!F44-PREVISIONNEL!F44</f>
        <v>0</v>
      </c>
      <c r="G44" s="102">
        <f>REALISE!G44-PREVISIONNEL!G44</f>
        <v>0</v>
      </c>
      <c r="H44" s="102">
        <f>REALISE!H44-PREVISIONNEL!H44</f>
        <v>0</v>
      </c>
      <c r="I44" s="102">
        <f>REALISE!I44-PREVISIONNEL!I44</f>
        <v>0</v>
      </c>
      <c r="J44" s="102">
        <f>REALISE!J44-PREVISIONNEL!J44</f>
        <v>0</v>
      </c>
      <c r="K44" s="102">
        <f>REALISE!K44-PREVISIONNEL!K44</f>
        <v>0</v>
      </c>
      <c r="L44" s="102">
        <f>REALISE!L44-PREVISIONNEL!L44</f>
        <v>0</v>
      </c>
      <c r="M44" s="102">
        <f>REALISE!M44-PREVISIONNEL!M44</f>
        <v>0</v>
      </c>
      <c r="N44" s="102">
        <f>REALISE!N44-PREVISIONNEL!N44</f>
        <v>0</v>
      </c>
      <c r="O44" s="103"/>
      <c r="P44" s="76">
        <f t="shared" si="4"/>
        <v>0</v>
      </c>
    </row>
    <row r="45" spans="1:16">
      <c r="A45" s="96" t="str">
        <f>PREVISIONNEL!A45</f>
        <v>Charges sociales salariés</v>
      </c>
      <c r="B45" s="102">
        <f>REALISE!B45-PREVISIONNEL!B45</f>
        <v>0</v>
      </c>
      <c r="C45" s="102">
        <f>REALISE!C45-PREVISIONNEL!C45</f>
        <v>0</v>
      </c>
      <c r="D45" s="102">
        <f>REALISE!D45-PREVISIONNEL!D45</f>
        <v>0</v>
      </c>
      <c r="E45" s="102">
        <f>REALISE!E45-PREVISIONNEL!E45</f>
        <v>0</v>
      </c>
      <c r="F45" s="102">
        <f>REALISE!F45-PREVISIONNEL!F45</f>
        <v>0</v>
      </c>
      <c r="G45" s="102">
        <f>REALISE!G45-PREVISIONNEL!G45</f>
        <v>0</v>
      </c>
      <c r="H45" s="102">
        <f>REALISE!H45-PREVISIONNEL!H45</f>
        <v>0</v>
      </c>
      <c r="I45" s="102">
        <f>REALISE!I45-PREVISIONNEL!I45</f>
        <v>0</v>
      </c>
      <c r="J45" s="102">
        <f>REALISE!J45-PREVISIONNEL!J45</f>
        <v>0</v>
      </c>
      <c r="K45" s="102">
        <f>REALISE!K45-PREVISIONNEL!K45</f>
        <v>0</v>
      </c>
      <c r="L45" s="102">
        <f>REALISE!L45-PREVISIONNEL!L45</f>
        <v>0</v>
      </c>
      <c r="M45" s="102">
        <f>REALISE!M45-PREVISIONNEL!M45</f>
        <v>0</v>
      </c>
      <c r="N45" s="102">
        <f>REALISE!N45-PREVISIONNEL!N45</f>
        <v>0</v>
      </c>
      <c r="O45" s="103"/>
      <c r="P45" s="76">
        <f t="shared" si="4"/>
        <v>0</v>
      </c>
    </row>
    <row r="46" spans="1:16">
      <c r="A46" s="96">
        <f>PREVISIONNEL!A46</f>
        <v>0</v>
      </c>
      <c r="B46" s="102">
        <f>REALISE!B46-PREVISIONNEL!B46</f>
        <v>0</v>
      </c>
      <c r="C46" s="102">
        <f>REALISE!C46-PREVISIONNEL!C46</f>
        <v>0</v>
      </c>
      <c r="D46" s="102">
        <f>REALISE!D46-PREVISIONNEL!D46</f>
        <v>0</v>
      </c>
      <c r="E46" s="102">
        <f>REALISE!E46-PREVISIONNEL!E46</f>
        <v>0</v>
      </c>
      <c r="F46" s="102">
        <f>REALISE!F46-PREVISIONNEL!F46</f>
        <v>0</v>
      </c>
      <c r="G46" s="102">
        <f>REALISE!G46-PREVISIONNEL!G46</f>
        <v>0</v>
      </c>
      <c r="H46" s="102">
        <f>REALISE!H46-PREVISIONNEL!H46</f>
        <v>0</v>
      </c>
      <c r="I46" s="102">
        <f>REALISE!I46-PREVISIONNEL!I46</f>
        <v>0</v>
      </c>
      <c r="J46" s="102">
        <f>REALISE!J46-PREVISIONNEL!J46</f>
        <v>0</v>
      </c>
      <c r="K46" s="102">
        <f>REALISE!K46-PREVISIONNEL!K46</f>
        <v>0</v>
      </c>
      <c r="L46" s="102">
        <f>REALISE!L46-PREVISIONNEL!L46</f>
        <v>0</v>
      </c>
      <c r="M46" s="102">
        <f>REALISE!M46-PREVISIONNEL!M46</f>
        <v>0</v>
      </c>
      <c r="N46" s="102">
        <f>REALISE!N46-PREVISIONNEL!N46</f>
        <v>0</v>
      </c>
      <c r="O46" s="103"/>
      <c r="P46" s="76">
        <f t="shared" si="4"/>
        <v>0</v>
      </c>
    </row>
    <row r="47" spans="1:16">
      <c r="A47" s="96">
        <f>PREVISIONNEL!A47</f>
        <v>0</v>
      </c>
      <c r="B47" s="102">
        <f>REALISE!B47-PREVISIONNEL!B47</f>
        <v>0</v>
      </c>
      <c r="C47" s="102">
        <f>REALISE!C47-PREVISIONNEL!C47</f>
        <v>0</v>
      </c>
      <c r="D47" s="102">
        <f>REALISE!D47-PREVISIONNEL!D47</f>
        <v>0</v>
      </c>
      <c r="E47" s="102">
        <f>REALISE!E47-PREVISIONNEL!E47</f>
        <v>0</v>
      </c>
      <c r="F47" s="102">
        <f>REALISE!F47-PREVISIONNEL!F47</f>
        <v>0</v>
      </c>
      <c r="G47" s="102">
        <f>REALISE!G47-PREVISIONNEL!G47</f>
        <v>0</v>
      </c>
      <c r="H47" s="102">
        <f>REALISE!H47-PREVISIONNEL!H47</f>
        <v>0</v>
      </c>
      <c r="I47" s="102">
        <f>REALISE!I47-PREVISIONNEL!I47</f>
        <v>0</v>
      </c>
      <c r="J47" s="102">
        <f>REALISE!J47-PREVISIONNEL!J47</f>
        <v>0</v>
      </c>
      <c r="K47" s="102">
        <f>REALISE!K47-PREVISIONNEL!K47</f>
        <v>0</v>
      </c>
      <c r="L47" s="102">
        <f>REALISE!L47-PREVISIONNEL!L47</f>
        <v>0</v>
      </c>
      <c r="M47" s="102">
        <f>REALISE!M47-PREVISIONNEL!M47</f>
        <v>0</v>
      </c>
      <c r="N47" s="102">
        <f>REALISE!N47-PREVISIONNEL!N47</f>
        <v>0</v>
      </c>
      <c r="O47" s="103"/>
      <c r="P47" s="77">
        <f t="shared" si="4"/>
        <v>0</v>
      </c>
    </row>
    <row r="48" spans="1:16">
      <c r="A48" s="112" t="str">
        <f>PREVISIONNEL!A48</f>
        <v>TOTAL SORTIES</v>
      </c>
      <c r="B48" s="113">
        <f t="shared" ref="B48:N48" si="6">+SUM(B20:B47)</f>
        <v>0</v>
      </c>
      <c r="C48" s="113">
        <f t="shared" si="6"/>
        <v>0</v>
      </c>
      <c r="D48" s="113">
        <f t="shared" si="6"/>
        <v>0</v>
      </c>
      <c r="E48" s="113">
        <f t="shared" si="6"/>
        <v>0</v>
      </c>
      <c r="F48" s="113">
        <f t="shared" si="6"/>
        <v>0</v>
      </c>
      <c r="G48" s="113">
        <f t="shared" si="6"/>
        <v>0</v>
      </c>
      <c r="H48" s="113">
        <f t="shared" si="6"/>
        <v>0</v>
      </c>
      <c r="I48" s="113">
        <f t="shared" si="6"/>
        <v>0</v>
      </c>
      <c r="J48" s="113">
        <f t="shared" si="6"/>
        <v>0</v>
      </c>
      <c r="K48" s="113">
        <f t="shared" si="6"/>
        <v>0</v>
      </c>
      <c r="L48" s="113">
        <f t="shared" si="6"/>
        <v>0</v>
      </c>
      <c r="M48" s="113">
        <f t="shared" si="6"/>
        <v>0</v>
      </c>
      <c r="N48" s="113">
        <f t="shared" si="6"/>
        <v>0</v>
      </c>
      <c r="O48" s="103"/>
      <c r="P48" s="113">
        <f t="shared" si="4"/>
        <v>0</v>
      </c>
    </row>
    <row r="49" spans="1:16">
      <c r="A49" s="85" t="str">
        <f>PREVISIONNEL!A49</f>
        <v>DIFFERENCE ENTREES SORTIES</v>
      </c>
      <c r="B49" s="71">
        <f t="shared" ref="B49:N49" si="7">+B17-B48</f>
        <v>0</v>
      </c>
      <c r="C49" s="71">
        <f t="shared" si="7"/>
        <v>0</v>
      </c>
      <c r="D49" s="71">
        <f t="shared" si="7"/>
        <v>0</v>
      </c>
      <c r="E49" s="71">
        <f t="shared" si="7"/>
        <v>0</v>
      </c>
      <c r="F49" s="71">
        <f t="shared" si="7"/>
        <v>0</v>
      </c>
      <c r="G49" s="71">
        <f t="shared" si="7"/>
        <v>0</v>
      </c>
      <c r="H49" s="71">
        <f t="shared" si="7"/>
        <v>0</v>
      </c>
      <c r="I49" s="71">
        <f t="shared" si="7"/>
        <v>0</v>
      </c>
      <c r="J49" s="71">
        <f t="shared" si="7"/>
        <v>0</v>
      </c>
      <c r="K49" s="71">
        <f t="shared" si="7"/>
        <v>0</v>
      </c>
      <c r="L49" s="71">
        <f t="shared" si="7"/>
        <v>0</v>
      </c>
      <c r="M49" s="71">
        <f t="shared" si="7"/>
        <v>0</v>
      </c>
      <c r="N49" s="71">
        <f t="shared" si="7"/>
        <v>0</v>
      </c>
      <c r="O49" s="114"/>
      <c r="P49" s="71">
        <f t="shared" si="4"/>
        <v>0</v>
      </c>
    </row>
    <row r="50" spans="1:16" ht="15.75" thickBot="1">
      <c r="A50" s="115" t="str">
        <f>PREVISIONNEL!A50</f>
        <v>SOLDE COMPTE COURANT (trésorerie)</v>
      </c>
      <c r="B50" s="116">
        <f>-PREVISIONNEL!B50+REALISE!B50</f>
        <v>0</v>
      </c>
      <c r="C50" s="117">
        <f>+B50+C49</f>
        <v>0</v>
      </c>
      <c r="D50" s="117">
        <f>+C50+D49</f>
        <v>0</v>
      </c>
      <c r="E50" s="117">
        <f t="shared" ref="E50:N50" si="8">+D50+E49</f>
        <v>0</v>
      </c>
      <c r="F50" s="117">
        <f t="shared" si="8"/>
        <v>0</v>
      </c>
      <c r="G50" s="117">
        <f t="shared" si="8"/>
        <v>0</v>
      </c>
      <c r="H50" s="117">
        <f t="shared" si="8"/>
        <v>0</v>
      </c>
      <c r="I50" s="117">
        <f>+H50+I49</f>
        <v>0</v>
      </c>
      <c r="J50" s="117">
        <f t="shared" si="8"/>
        <v>0</v>
      </c>
      <c r="K50" s="117">
        <f t="shared" si="8"/>
        <v>0</v>
      </c>
      <c r="L50" s="117">
        <f t="shared" si="8"/>
        <v>0</v>
      </c>
      <c r="M50" s="117">
        <f t="shared" si="8"/>
        <v>0</v>
      </c>
      <c r="N50" s="117">
        <f t="shared" si="8"/>
        <v>0</v>
      </c>
      <c r="O50" s="103"/>
      <c r="P50" s="72">
        <f>N50</f>
        <v>0</v>
      </c>
    </row>
  </sheetData>
  <sheetProtection algorithmName="SHA-512" hashValue="rrs/ZJnhdfTRo2iTdF4qw/DDCdSRcfXRN+Befd51jvDdcj0vQNjgNNgRPGfT/TiyXsZ3FpPLvcNTaO3XAydwVA==" saltValue="z+sPcRWCWidm3Q7O9U/a8w==" spinCount="100000" sheet="1" objects="1" scenarios="1" selectLockedCells="1" selectUnlockedCells="1"/>
  <conditionalFormatting sqref="B50:P50">
    <cfRule type="cellIs" dxfId="1" priority="1" operator="lessThan">
      <formula>0</formula>
    </cfRule>
    <cfRule type="cellIs" dxfId="0" priority="2" operator="greaterThan">
      <formula>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B1:K33"/>
  <sheetViews>
    <sheetView tabSelected="1" workbookViewId="0">
      <selection activeCell="B15" sqref="B15"/>
    </sheetView>
  </sheetViews>
  <sheetFormatPr baseColWidth="10" defaultRowHeight="15"/>
  <cols>
    <col min="2" max="2" width="63.140625" customWidth="1"/>
    <col min="7" max="7" width="16" customWidth="1"/>
    <col min="8" max="8" width="13.28515625" customWidth="1"/>
    <col min="9" max="9" width="14.85546875" customWidth="1"/>
    <col min="11" max="11" width="19.7109375" customWidth="1"/>
  </cols>
  <sheetData>
    <row r="1" spans="2:11">
      <c r="B1" s="161" t="s">
        <v>61</v>
      </c>
      <c r="C1" s="162"/>
      <c r="D1" s="163"/>
      <c r="E1" s="163"/>
      <c r="F1" s="163"/>
      <c r="G1" s="163"/>
      <c r="H1" s="163"/>
    </row>
    <row r="4" spans="2:11">
      <c r="B4" s="120" t="s">
        <v>62</v>
      </c>
      <c r="C4" s="92"/>
      <c r="D4" s="92"/>
      <c r="E4" s="92"/>
      <c r="F4" s="92"/>
      <c r="G4" s="92" t="s">
        <v>63</v>
      </c>
      <c r="H4" s="92" t="s">
        <v>64</v>
      </c>
      <c r="I4" s="85" t="s">
        <v>65</v>
      </c>
      <c r="J4" s="92"/>
      <c r="K4" s="92"/>
    </row>
    <row r="5" spans="2:11" ht="15.75">
      <c r="B5" s="121" t="s">
        <v>66</v>
      </c>
      <c r="C5" s="92"/>
      <c r="D5" s="92"/>
      <c r="E5" s="92"/>
      <c r="F5" s="122"/>
      <c r="G5" s="157"/>
      <c r="H5" s="157"/>
      <c r="I5" s="123">
        <f>F5+G5-H5</f>
        <v>0</v>
      </c>
      <c r="J5" s="124"/>
      <c r="K5" s="92"/>
    </row>
    <row r="6" spans="2:11" ht="15.75">
      <c r="B6" s="125" t="s">
        <v>91</v>
      </c>
      <c r="C6" s="92"/>
      <c r="D6" s="92"/>
      <c r="E6" s="92"/>
      <c r="F6" s="126"/>
      <c r="G6" s="158"/>
      <c r="H6" s="158"/>
      <c r="I6" s="127">
        <f>I5+G6-H6</f>
        <v>0</v>
      </c>
      <c r="J6" s="92"/>
      <c r="K6" s="92"/>
    </row>
    <row r="7" spans="2:11" ht="15.75">
      <c r="B7" s="121" t="s">
        <v>67</v>
      </c>
      <c r="C7" s="92"/>
      <c r="D7" s="92"/>
      <c r="E7" s="92"/>
      <c r="F7" s="128"/>
      <c r="G7" s="129">
        <f>C28+C30+C32</f>
        <v>0</v>
      </c>
      <c r="H7" s="129">
        <f>C29+C31+C33</f>
        <v>0</v>
      </c>
      <c r="I7" s="92"/>
      <c r="J7" s="92"/>
      <c r="K7" s="130">
        <f>F7+G7-H7</f>
        <v>0</v>
      </c>
    </row>
    <row r="8" spans="2:11">
      <c r="B8" s="92"/>
      <c r="C8" s="92"/>
      <c r="D8" s="92"/>
      <c r="E8" s="92"/>
      <c r="F8" s="131"/>
      <c r="G8" s="92"/>
      <c r="H8" s="92"/>
      <c r="I8" s="92"/>
      <c r="J8" s="92"/>
      <c r="K8" s="131"/>
    </row>
    <row r="9" spans="2:11">
      <c r="B9" s="120" t="s">
        <v>68</v>
      </c>
      <c r="C9" s="92"/>
      <c r="D9" s="92"/>
      <c r="E9" s="92"/>
      <c r="F9" s="92"/>
      <c r="G9" s="92"/>
      <c r="H9" s="92"/>
      <c r="I9" s="92"/>
      <c r="J9" s="92"/>
      <c r="K9" s="92"/>
    </row>
    <row r="10" spans="2:11">
      <c r="B10" s="121" t="s">
        <v>69</v>
      </c>
      <c r="C10" s="92"/>
      <c r="D10" s="92"/>
      <c r="E10" s="92"/>
      <c r="F10" s="92"/>
      <c r="G10" s="92"/>
      <c r="H10" s="92"/>
      <c r="I10" s="92"/>
      <c r="J10" s="92"/>
      <c r="K10" s="132">
        <v>365</v>
      </c>
    </row>
    <row r="11" spans="2:11">
      <c r="B11" s="121" t="s">
        <v>70</v>
      </c>
      <c r="C11" s="92"/>
      <c r="D11" s="92"/>
      <c r="E11" s="92"/>
      <c r="F11" s="92"/>
      <c r="G11" s="92"/>
      <c r="H11" s="92"/>
      <c r="I11" s="92"/>
      <c r="J11" s="92"/>
      <c r="K11" s="132">
        <v>0</v>
      </c>
    </row>
    <row r="12" spans="2:11">
      <c r="B12" s="121" t="s">
        <v>71</v>
      </c>
      <c r="C12" s="92"/>
      <c r="D12" s="92"/>
      <c r="E12" s="92"/>
      <c r="F12" s="92"/>
      <c r="G12" s="92"/>
      <c r="H12" s="92"/>
      <c r="I12" s="92"/>
      <c r="J12" s="92"/>
      <c r="K12" s="132">
        <v>0</v>
      </c>
    </row>
    <row r="13" spans="2:11">
      <c r="B13" s="121" t="s">
        <v>72</v>
      </c>
      <c r="C13" s="92"/>
      <c r="D13" s="92"/>
      <c r="E13" s="92"/>
      <c r="F13" s="92"/>
      <c r="G13" s="92"/>
      <c r="H13" s="92"/>
      <c r="I13" s="92"/>
      <c r="J13" s="92"/>
      <c r="K13" s="132">
        <v>0</v>
      </c>
    </row>
    <row r="14" spans="2:11" ht="15.75">
      <c r="B14" s="125" t="s">
        <v>73</v>
      </c>
      <c r="C14" s="125"/>
      <c r="D14" s="125"/>
      <c r="E14" s="125"/>
      <c r="F14" s="125"/>
      <c r="G14" s="125"/>
      <c r="H14" s="125"/>
      <c r="I14" s="125"/>
      <c r="J14" s="125"/>
      <c r="K14" s="133">
        <f>K10-K11-K12-K13</f>
        <v>365</v>
      </c>
    </row>
    <row r="15" spans="2:11">
      <c r="B15" s="159" t="s">
        <v>74</v>
      </c>
      <c r="C15" s="92"/>
      <c r="D15" s="92"/>
      <c r="E15" s="92"/>
      <c r="F15" s="92"/>
      <c r="G15" s="92"/>
      <c r="H15" s="92"/>
      <c r="I15" s="92"/>
      <c r="J15" s="92"/>
      <c r="K15" s="92"/>
    </row>
    <row r="16" spans="2:11" ht="15.75" thickBot="1">
      <c r="B16" s="92"/>
      <c r="C16" s="92"/>
      <c r="D16" s="92"/>
      <c r="E16" s="92"/>
      <c r="F16" s="92"/>
      <c r="G16" s="92"/>
      <c r="H16" s="92"/>
      <c r="I16" s="92"/>
      <c r="J16" s="92"/>
      <c r="K16" s="92"/>
    </row>
    <row r="17" spans="2:11">
      <c r="B17" s="134" t="s">
        <v>75</v>
      </c>
      <c r="C17" s="135"/>
      <c r="D17" s="135"/>
      <c r="E17" s="135"/>
      <c r="F17" s="135"/>
      <c r="G17" s="135"/>
      <c r="H17" s="135"/>
      <c r="I17" s="135"/>
      <c r="J17" s="135"/>
      <c r="K17" s="136"/>
    </row>
    <row r="18" spans="2:11" ht="15.75">
      <c r="B18" s="137" t="s">
        <v>76</v>
      </c>
      <c r="C18" s="138"/>
      <c r="D18" s="138"/>
      <c r="E18" s="138"/>
      <c r="F18" s="138"/>
      <c r="G18" s="138"/>
      <c r="H18" s="138"/>
      <c r="I18" s="138"/>
      <c r="J18" s="138"/>
      <c r="K18" s="139">
        <f>K7/K14</f>
        <v>0</v>
      </c>
    </row>
    <row r="19" spans="2:11" ht="15.75">
      <c r="B19" s="137" t="s">
        <v>77</v>
      </c>
      <c r="C19" s="138"/>
      <c r="D19" s="138"/>
      <c r="E19" s="138"/>
      <c r="F19" s="138"/>
      <c r="G19" s="138"/>
      <c r="H19" s="138"/>
      <c r="I19" s="138"/>
      <c r="J19" s="138"/>
      <c r="K19" s="139" t="e">
        <f>K21*(1-I6)</f>
        <v>#DIV/0!</v>
      </c>
    </row>
    <row r="20" spans="2:11" ht="15.75" thickBot="1">
      <c r="B20" s="140" t="s">
        <v>78</v>
      </c>
      <c r="C20" s="141"/>
      <c r="D20" s="141"/>
      <c r="E20" s="141"/>
      <c r="F20" s="141"/>
      <c r="G20" s="141"/>
      <c r="H20" s="141"/>
      <c r="I20" s="141"/>
      <c r="J20" s="141"/>
      <c r="K20" s="142"/>
    </row>
    <row r="21" spans="2:11" ht="21.75" thickBot="1">
      <c r="B21" s="143" t="s">
        <v>79</v>
      </c>
      <c r="C21" s="144"/>
      <c r="D21" s="144"/>
      <c r="E21" s="144"/>
      <c r="F21" s="144"/>
      <c r="G21" s="144"/>
      <c r="H21" s="144"/>
      <c r="I21" s="144"/>
      <c r="J21" s="144"/>
      <c r="K21" s="145" t="e">
        <f>K18/I6</f>
        <v>#DIV/0!</v>
      </c>
    </row>
    <row r="22" spans="2:11" ht="21">
      <c r="B22" s="146" t="s">
        <v>80</v>
      </c>
      <c r="C22" s="147"/>
      <c r="D22" s="147"/>
      <c r="E22" s="147"/>
      <c r="F22" s="147"/>
      <c r="G22" s="147"/>
      <c r="H22" s="148"/>
      <c r="I22" s="148"/>
      <c r="J22" s="147"/>
      <c r="K22" s="149" t="e">
        <f>(K21*K14)/(K10/30.4162)</f>
        <v>#DIV/0!</v>
      </c>
    </row>
    <row r="23" spans="2:11" ht="15.75" thickBot="1">
      <c r="B23" s="150"/>
      <c r="C23" s="151"/>
      <c r="D23" s="151"/>
      <c r="E23" s="151"/>
      <c r="F23" s="151"/>
      <c r="G23" s="151"/>
      <c r="H23" s="151"/>
      <c r="I23" s="151"/>
      <c r="J23" s="151"/>
      <c r="K23" s="152"/>
    </row>
    <row r="24" spans="2:11">
      <c r="B24" s="92"/>
      <c r="C24" s="92"/>
      <c r="D24" s="92"/>
      <c r="E24" s="92"/>
      <c r="F24" s="92"/>
      <c r="G24" s="92"/>
      <c r="H24" s="92"/>
      <c r="I24" s="92"/>
      <c r="J24" s="92"/>
      <c r="K24" s="92"/>
    </row>
    <row r="25" spans="2:11">
      <c r="B25" s="92"/>
      <c r="C25" s="92"/>
      <c r="D25" s="92"/>
      <c r="E25" s="92"/>
      <c r="F25" s="92"/>
      <c r="G25" s="92"/>
      <c r="H25" s="92"/>
      <c r="I25" s="92"/>
      <c r="J25" s="92"/>
      <c r="K25" s="92"/>
    </row>
    <row r="26" spans="2:11">
      <c r="B26" s="153" t="s">
        <v>81</v>
      </c>
      <c r="C26" s="92"/>
      <c r="D26" s="92"/>
      <c r="E26" s="92"/>
      <c r="F26" s="92"/>
      <c r="G26" s="92"/>
      <c r="H26" s="92"/>
      <c r="I26" s="92"/>
      <c r="J26" s="92"/>
      <c r="K26" s="92"/>
    </row>
    <row r="27" spans="2:11">
      <c r="B27" s="92"/>
      <c r="C27" s="154" t="s">
        <v>82</v>
      </c>
      <c r="D27" s="92"/>
      <c r="E27" s="92"/>
      <c r="F27" s="92"/>
      <c r="G27" s="92"/>
      <c r="H27" s="92"/>
      <c r="I27" s="92"/>
      <c r="J27" s="92"/>
      <c r="K27" s="92"/>
    </row>
    <row r="28" spans="2:11">
      <c r="B28" s="92" t="s">
        <v>83</v>
      </c>
      <c r="C28" s="155">
        <v>0</v>
      </c>
      <c r="D28" s="92"/>
      <c r="E28" s="131"/>
      <c r="F28" s="92"/>
      <c r="G28" s="92"/>
      <c r="H28" s="92"/>
      <c r="I28" s="92"/>
      <c r="J28" s="92"/>
      <c r="K28" s="92"/>
    </row>
    <row r="29" spans="2:11">
      <c r="B29" s="92" t="s">
        <v>84</v>
      </c>
      <c r="C29" s="160">
        <v>0</v>
      </c>
      <c r="D29" s="92"/>
      <c r="E29" s="131"/>
      <c r="F29" s="92"/>
      <c r="G29" s="92"/>
      <c r="H29" s="92"/>
      <c r="I29" s="92"/>
      <c r="J29" s="92"/>
      <c r="K29" s="92"/>
    </row>
    <row r="30" spans="2:11">
      <c r="B30" s="92" t="s">
        <v>85</v>
      </c>
      <c r="C30" s="155">
        <v>0</v>
      </c>
      <c r="D30" s="92"/>
      <c r="E30" s="131"/>
      <c r="F30" s="92"/>
      <c r="G30" s="92"/>
      <c r="H30" s="92"/>
      <c r="I30" s="92"/>
      <c r="J30" s="92"/>
      <c r="K30" s="92"/>
    </row>
    <row r="31" spans="2:11">
      <c r="B31" s="92" t="s">
        <v>86</v>
      </c>
      <c r="C31" s="160">
        <v>0</v>
      </c>
      <c r="D31" s="92"/>
      <c r="E31" s="131"/>
      <c r="F31" s="92"/>
      <c r="G31" s="92"/>
      <c r="H31" s="92"/>
      <c r="I31" s="92"/>
      <c r="J31" s="92"/>
      <c r="K31" s="92"/>
    </row>
    <row r="32" spans="2:11">
      <c r="B32" s="92" t="s">
        <v>87</v>
      </c>
      <c r="C32" s="155">
        <v>0</v>
      </c>
      <c r="D32" s="92"/>
      <c r="E32" s="131"/>
      <c r="F32" s="92"/>
      <c r="G32" s="92"/>
      <c r="H32" s="92"/>
      <c r="I32" s="92"/>
      <c r="J32" s="92"/>
      <c r="K32" s="92"/>
    </row>
    <row r="33" spans="2:11">
      <c r="B33" s="92" t="s">
        <v>88</v>
      </c>
      <c r="C33" s="160">
        <v>0</v>
      </c>
      <c r="D33" s="92"/>
      <c r="E33" s="131"/>
      <c r="F33" s="92"/>
      <c r="G33" s="92"/>
      <c r="H33" s="92"/>
      <c r="I33" s="92"/>
      <c r="J33" s="92"/>
      <c r="K33" s="92"/>
    </row>
  </sheetData>
  <sheetProtection algorithmName="SHA-512" hashValue="0OapzjJFfNyl2hKyFRktSsqu7nvGOwLkkUE3ejsx2z7N0nMO/CHgBMnOi1PuYl8lYwssgFor/JqOMG+/PZwWYA==" saltValue="14iILCxcvP1Yjtk4rs6igA==" spinCount="100000" sheet="1" objects="1" scenarios="1" selectLockedCells="1"/>
  <mergeCells count="1">
    <mergeCell ref="B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PREVISIONNEL</vt:lpstr>
      <vt:lpstr>REALISE</vt:lpstr>
      <vt:lpstr>ECARTS</vt:lpstr>
      <vt:lpstr>SR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ANNE-HELENE</dc:creator>
  <cp:lastModifiedBy>Rolande</cp:lastModifiedBy>
  <dcterms:created xsi:type="dcterms:W3CDTF">2019-02-11T16:06:59Z</dcterms:created>
  <dcterms:modified xsi:type="dcterms:W3CDTF">2019-09-27T08:06:28Z</dcterms:modified>
</cp:coreProperties>
</file>